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uedu-my.sharepoint.com/personal/mikayapmx_staff_main_ntu_edu_sg/Documents/Student Welfare/Freshmen Orientation/2021/Course map AY21/"/>
    </mc:Choice>
  </mc:AlternateContent>
  <xr:revisionPtr revIDLastSave="25" documentId="13_ncr:1_{444F7C31-9FF8-4DC6-93D4-9B8D8FB9CE4E}" xr6:coauthVersionLast="47" xr6:coauthVersionMax="47" xr10:uidLastSave="{6593BA87-A14C-44E8-9C52-67FB3E029D66}"/>
  <bookViews>
    <workbookView xWindow="-110" yWindow="-110" windowWidth="19420" windowHeight="10420" xr2:uid="{00000000-000D-0000-FFFF-FFFF00000000}"/>
  </bookViews>
  <sheets>
    <sheet name="CHEM (FYP with PA)" sheetId="1" r:id="rId1"/>
    <sheet name="CHEM (PI)" sheetId="4" r:id="rId2"/>
    <sheet name="CBC-ITG (FYP with PA)" sheetId="5" r:id="rId3"/>
    <sheet name="CBC-ITG (PI)" sheetId="6" r:id="rId4"/>
    <sheet name="CHES (FYP with PA)" sheetId="7" r:id="rId5"/>
    <sheet name="CHES (PI)" sheetId="8" r:id="rId6"/>
    <sheet name="CHFS (FYP with PA)" sheetId="9" r:id="rId7"/>
    <sheet name="CHFS (PI)" sheetId="10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0" l="1"/>
  <c r="E4" i="1"/>
  <c r="E8" i="10"/>
  <c r="E7" i="10"/>
  <c r="E6" i="10"/>
  <c r="E5" i="10"/>
  <c r="E4" i="10"/>
  <c r="E3" i="10"/>
  <c r="L46" i="10"/>
  <c r="C46" i="10"/>
  <c r="O28" i="10"/>
  <c r="L28" i="10"/>
  <c r="F28" i="10"/>
  <c r="C9" i="10"/>
  <c r="E9" i="10"/>
  <c r="E8" i="9"/>
  <c r="E7" i="9"/>
  <c r="E6" i="9"/>
  <c r="E5" i="9"/>
  <c r="E4" i="9"/>
  <c r="E3" i="9"/>
  <c r="O44" i="9"/>
  <c r="L44" i="9"/>
  <c r="F44" i="9"/>
  <c r="I44" i="9"/>
  <c r="C44" i="9"/>
  <c r="O26" i="9"/>
  <c r="L26" i="9"/>
  <c r="C9" i="9"/>
  <c r="E9" i="9"/>
  <c r="E8" i="8"/>
  <c r="E7" i="8"/>
  <c r="E6" i="8"/>
  <c r="E5" i="8"/>
  <c r="E4" i="8"/>
  <c r="E3" i="8"/>
  <c r="L44" i="8"/>
  <c r="F44" i="8"/>
  <c r="C44" i="8"/>
  <c r="O25" i="8"/>
  <c r="L25" i="8"/>
  <c r="F25" i="8"/>
  <c r="C25" i="8"/>
  <c r="C9" i="8"/>
  <c r="E9" i="8"/>
  <c r="C26" i="7"/>
  <c r="E3" i="7"/>
  <c r="E8" i="7"/>
  <c r="E7" i="7"/>
  <c r="E6" i="7"/>
  <c r="E5" i="7"/>
  <c r="E4" i="7"/>
  <c r="O44" i="7"/>
  <c r="L44" i="7"/>
  <c r="I44" i="7"/>
  <c r="F44" i="7"/>
  <c r="C44" i="7"/>
  <c r="O26" i="7"/>
  <c r="L26" i="7"/>
  <c r="F26" i="7"/>
  <c r="C9" i="7"/>
  <c r="E9" i="7"/>
  <c r="E8" i="6"/>
  <c r="E7" i="6"/>
  <c r="E6" i="6"/>
  <c r="E5" i="6"/>
  <c r="E4" i="6"/>
  <c r="E3" i="6"/>
  <c r="O46" i="6"/>
  <c r="C46" i="6"/>
  <c r="F46" i="6"/>
  <c r="L46" i="6"/>
  <c r="O28" i="6"/>
  <c r="L28" i="6"/>
  <c r="F28" i="6"/>
  <c r="C28" i="6"/>
  <c r="E8" i="5"/>
  <c r="E7" i="5"/>
  <c r="E6" i="5"/>
  <c r="E5" i="5"/>
  <c r="E4" i="5"/>
  <c r="E3" i="5"/>
  <c r="E9" i="5" s="1"/>
  <c r="O45" i="5"/>
  <c r="L45" i="5"/>
  <c r="I45" i="5"/>
  <c r="F45" i="5"/>
  <c r="C45" i="5"/>
  <c r="O28" i="5"/>
  <c r="L28" i="5"/>
  <c r="F28" i="5"/>
  <c r="C28" i="5"/>
  <c r="C9" i="5"/>
  <c r="E7" i="4" l="1"/>
  <c r="E6" i="4"/>
  <c r="O43" i="4"/>
  <c r="L43" i="4"/>
  <c r="F43" i="4"/>
  <c r="C43" i="4"/>
  <c r="E6" i="1"/>
  <c r="E7" i="1"/>
  <c r="E3" i="1"/>
  <c r="L42" i="1"/>
  <c r="C42" i="1"/>
  <c r="O46" i="10" l="1"/>
  <c r="C28" i="10"/>
  <c r="C26" i="9"/>
  <c r="F26" i="9"/>
  <c r="O44" i="8" l="1"/>
  <c r="C9" i="6"/>
  <c r="O26" i="4"/>
  <c r="L26" i="4"/>
  <c r="F26" i="4"/>
  <c r="C26" i="4"/>
  <c r="C8" i="4"/>
  <c r="E5" i="4"/>
  <c r="E4" i="4"/>
  <c r="E3" i="4"/>
  <c r="E5" i="1"/>
  <c r="E9" i="6" l="1"/>
  <c r="E8" i="4"/>
  <c r="C8" i="1"/>
  <c r="E8" i="1" l="1"/>
  <c r="O42" i="1" l="1"/>
  <c r="F42" i="1"/>
  <c r="O26" i="1"/>
  <c r="F26" i="1" l="1"/>
  <c r="L26" i="1"/>
  <c r="C26" i="1"/>
</calcChain>
</file>

<file path=xl/sharedStrings.xml><?xml version="1.0" encoding="utf-8"?>
<sst xmlns="http://schemas.openxmlformats.org/spreadsheetml/2006/main" count="1231" uniqueCount="175">
  <si>
    <t>Course Type</t>
  </si>
  <si>
    <t>AUs required</t>
  </si>
  <si>
    <t>AUs wanted</t>
  </si>
  <si>
    <t>AUs completed</t>
  </si>
  <si>
    <t>Suggested Course Planning Map (SPMS)</t>
  </si>
  <si>
    <t>This is NOT a fixed plan for students to follow and it is only meant as a guide. Please always check back with SPMS website for updated details</t>
  </si>
  <si>
    <t>Major Core</t>
  </si>
  <si>
    <t>Name</t>
  </si>
  <si>
    <t>ICC Common Core</t>
  </si>
  <si>
    <t>Course</t>
  </si>
  <si>
    <t>CHEM</t>
  </si>
  <si>
    <t>ICC Fdn Core</t>
  </si>
  <si>
    <t>Batch</t>
  </si>
  <si>
    <t>Major PE</t>
  </si>
  <si>
    <t>BDE</t>
  </si>
  <si>
    <t>This course plan is based on taking FYP with PA</t>
  </si>
  <si>
    <t>Total</t>
  </si>
  <si>
    <t>Semester 1</t>
  </si>
  <si>
    <t>Semester 2</t>
  </si>
  <si>
    <t>Special Term</t>
  </si>
  <si>
    <t>Courses</t>
  </si>
  <si>
    <t>AU</t>
  </si>
  <si>
    <t>Pre-req</t>
  </si>
  <si>
    <t>CM1021 Basic Inorganic Chemistry with Laboratory</t>
  </si>
  <si>
    <t xml:space="preserve">A or H2 Level Chemistry or Equivalent </t>
  </si>
  <si>
    <t>CM1041 Basic Physical Chemistry with Laboratory</t>
  </si>
  <si>
    <t>H2 Chemistry or Equivalent</t>
  </si>
  <si>
    <t>CM2011 Analytical Chemistry</t>
  </si>
  <si>
    <t>(CM1021 and CM1041) or CM9001 or CY1101</t>
  </si>
  <si>
    <t>CM2031 Organic and Bioorganic Chemistry</t>
  </si>
  <si>
    <t>CM1031 or CM9001 or by permission</t>
  </si>
  <si>
    <t>CM1031 Basic Organic Chemistry with Laboratory</t>
  </si>
  <si>
    <t>Mutually exclusive with BS1003 Organic Chemistry and CY1101 Principles of Modern Chemistry</t>
  </si>
  <si>
    <t>CM1051 Basic Biological Chemistry</t>
  </si>
  <si>
    <t>Mutually exclusive with BS1005 Biochemistry I</t>
  </si>
  <si>
    <t>CM2021 Inorganic and Bioinorganic Chemistry</t>
  </si>
  <si>
    <t xml:space="preserve">CM1021 Basic Inorganic Chemistry with Laboratory OR CM9001 Conceptual Chemistry with Laboratory OR CY1101 Princples of Mordern Chemistry OR by permission. </t>
  </si>
  <si>
    <t>CM2041 Physical and Biophysical Chemistry 1</t>
  </si>
  <si>
    <t xml:space="preserve">CM1041 or CM1021 or CM9001 or CY1101 or by permission </t>
  </si>
  <si>
    <t>MH1802 Calculus for the Sciences</t>
  </si>
  <si>
    <t>MH1804 Mathematics for Chemistry</t>
  </si>
  <si>
    <t>CM2061 Chemistry &amp; Biological Chemistry Laboratory 1</t>
  </si>
  <si>
    <t>(CM1021 and CM1031) or CM9001, or CY1101 or by permission</t>
  </si>
  <si>
    <t>CM2062 Chemistry &amp; Biological Chemistry Laboratory 2</t>
  </si>
  <si>
    <t>CM1041 or CM9001 or CY1101</t>
  </si>
  <si>
    <t>PH1801 Foundation of Physics 1</t>
  </si>
  <si>
    <t>Mathematics at the A or H2 level, or equivalent. Not available to students who have taken/are taking PH1104. For CBC students, this course may be replaced with PH1104</t>
  </si>
  <si>
    <t>PS0001 Introduction to Computational Thinking</t>
  </si>
  <si>
    <t>Mutally exclusive with CE1003, CZ1103, CZ1003 and CZ1103</t>
  </si>
  <si>
    <t>PS0002 Introduction to Data Science and Artificial Intelligence</t>
  </si>
  <si>
    <t xml:space="preserve">PS0001 Introduction to Computational Thinking </t>
  </si>
  <si>
    <t>Broadening and Deepening Electives 1</t>
  </si>
  <si>
    <t>Broadening and Deepening Electives 2</t>
  </si>
  <si>
    <t>Broadening and Deepening Electives 3</t>
  </si>
  <si>
    <t>For students who fail QET</t>
  </si>
  <si>
    <t>Total AU</t>
  </si>
  <si>
    <t>CM3011 Chemical Spectroscopy and Applications</t>
  </si>
  <si>
    <t xml:space="preserve">CM2021 and CM2031 or by permission </t>
  </si>
  <si>
    <t>CM3021 Organometallic Chemistry</t>
  </si>
  <si>
    <t>CM2021 or by permission # in one semester offered without tutorials</t>
  </si>
  <si>
    <t>CM3041 Physical and Biophysical Chemistry 2</t>
  </si>
  <si>
    <t>CM2041 or by permission</t>
  </si>
  <si>
    <t>CM3031 Organic Reaction Mechanisms and Synthesis</t>
  </si>
  <si>
    <t>CM2031 or by permission</t>
  </si>
  <si>
    <t>CM3062 Chemistry &amp; Biological Chemistry Laboratory 4</t>
  </si>
  <si>
    <t>CM2062</t>
  </si>
  <si>
    <t>CM3061 Chemistry &amp; Biological Chemistry Laboratory 3</t>
  </si>
  <si>
    <t xml:space="preserve">CM2061 or by permission </t>
  </si>
  <si>
    <t>Effective Communication 2</t>
  </si>
  <si>
    <t>CM4082 Professional Attachment</t>
  </si>
  <si>
    <t>CM4XXX</t>
  </si>
  <si>
    <t>CM4080 Honours Project 1</t>
  </si>
  <si>
    <t>CM3061 &amp; CM3062</t>
  </si>
  <si>
    <t>Broadening and Deepening Elective 4</t>
  </si>
  <si>
    <t>Broadening and Deepening Electives 6</t>
  </si>
  <si>
    <t>Broadening and Deepening Electives 7</t>
  </si>
  <si>
    <t>Broadening and Deepening Electives 9</t>
  </si>
  <si>
    <t>Broadening and Deepening Elective 5</t>
  </si>
  <si>
    <t>Broadening and Deepening Electives 8</t>
  </si>
  <si>
    <t>This course plan is based on taking Professional Internship</t>
  </si>
  <si>
    <t>A or H2 Level Chemistry or equivalent</t>
  </si>
  <si>
    <t xml:space="preserve">H2 Chemistry or equivalent </t>
  </si>
  <si>
    <t>CM2031 Organic &amp; Bioorganic Chemistry</t>
  </si>
  <si>
    <t xml:space="preserve">Mutually exclusive with BS1003 Organic Chemistry and CY1101 Princples of Modern Chemistry </t>
  </si>
  <si>
    <t>CM1051 Basic Biology and Biochemistry</t>
  </si>
  <si>
    <t xml:space="preserve">Mutally exclusive with BS1005 Biochemistry 1 </t>
  </si>
  <si>
    <t>CM1021 Basic Inorganic Chemistry with Laboratory OR CM9001 Conceptual Chemistry with Laboratory OR CY1101 Principles of Modern Chemistry OR by permission</t>
  </si>
  <si>
    <t>CM2041 Physical &amp; Biophysical Chemistry 1</t>
  </si>
  <si>
    <t>CM1041 or CM1021 or CM9001 or CY1101 or by permission</t>
  </si>
  <si>
    <t>Mathematics at A or H2 level, or equivalent. Not available to students who have taken/are taking PH1104. For CBC students, this course may be replaced with PH1104.</t>
  </si>
  <si>
    <t>Mutually exclusive with CE1103, CE1103, CZ1003 and CZ1103</t>
  </si>
  <si>
    <t>CM2061 or by permission</t>
  </si>
  <si>
    <t xml:space="preserve">CM4081 Professional Internship </t>
  </si>
  <si>
    <t>Broadening and Deepening Electives 4</t>
  </si>
  <si>
    <t>Broadening and Deepening Electives 10</t>
  </si>
  <si>
    <t>Broadening and Deepening Electives 5</t>
  </si>
  <si>
    <t>Broadening and Deepening Electives 11</t>
  </si>
  <si>
    <t>CBC-ITG</t>
  </si>
  <si>
    <t>BDE - 2nd Major</t>
  </si>
  <si>
    <t xml:space="preserve">CM1031 or CM9001 or by permission </t>
  </si>
  <si>
    <t xml:space="preserve">Mutually exclusive with BS1003 Organic Chemistry and CY1101 Principles of Modern Chemistry </t>
  </si>
  <si>
    <t>Mutually exclusive with BS1005 Biochemistry 1</t>
  </si>
  <si>
    <t>Mutually exclusive with CE1003, CE1103, CZ1003 and CZ1103</t>
  </si>
  <si>
    <t>PS0001 or CZ1003</t>
  </si>
  <si>
    <t>AB1501 Marketing</t>
  </si>
  <si>
    <t>AB1201 Financial Management</t>
  </si>
  <si>
    <t>Minimun grade of B+ to be eligible to continue with the seconf major</t>
  </si>
  <si>
    <t>BF3214 Commodities Trading</t>
  </si>
  <si>
    <t>6 teaching weeks</t>
  </si>
  <si>
    <t>AD2102 Management Accounting</t>
  </si>
  <si>
    <t>BE1402 Business Operations &amp; Processes</t>
  </si>
  <si>
    <t>AD1102 Financial Accounting</t>
  </si>
  <si>
    <t>BF2218 Commodity Markets</t>
  </si>
  <si>
    <t>CC0001</t>
  </si>
  <si>
    <t>BF2302 International Tax &amp; Trading Law</t>
  </si>
  <si>
    <t>BF2216 Trade Incoterms &amp; Ship Chartering</t>
  </si>
  <si>
    <t>BF3212 Trade, Structured &amp;  Supply Chain Finance</t>
  </si>
  <si>
    <t>BF2216</t>
  </si>
  <si>
    <t>BF3213 Enterprise Risk Management in Commodity Markets</t>
  </si>
  <si>
    <t xml:space="preserve">A or H2 Level Chemistry or equivalent </t>
  </si>
  <si>
    <t>Mathematics ar the A or H2 level, or equivalent. Not available to students who have taken/are taking PH1104. For CBC students, this course may be replaced with PH1104.</t>
  </si>
  <si>
    <t>PS0002 Introdution to Data Science and Artificial Intelligence</t>
  </si>
  <si>
    <t xml:space="preserve">Minimum grade of B+ to be eligible to continue the second major. </t>
  </si>
  <si>
    <t>CM2021 and CM2031 or by permission</t>
  </si>
  <si>
    <t xml:space="preserve">CM2021 or by permission # in one semester offered without tutorials </t>
  </si>
  <si>
    <t xml:space="preserve">CM2041 or by permission </t>
  </si>
  <si>
    <t>CM4081 Professional Internship</t>
  </si>
  <si>
    <t>CHES</t>
  </si>
  <si>
    <t>A of H2 Level Chemistry or equivalent</t>
  </si>
  <si>
    <t>H2 Level Chemistry or equivalent</t>
  </si>
  <si>
    <t>ES1001 Environment and Society</t>
  </si>
  <si>
    <t>ES2003 E2S2 Biosphere</t>
  </si>
  <si>
    <t>ES8001 Natural Hazards and Society</t>
  </si>
  <si>
    <t>ES8006 Environmental Sustainability</t>
  </si>
  <si>
    <t xml:space="preserve">CM2031 or by permission </t>
  </si>
  <si>
    <t>ES3003 Introduction to Geochemistry</t>
  </si>
  <si>
    <t>ES1003 or by permission</t>
  </si>
  <si>
    <t>CBC - ES Elective</t>
  </si>
  <si>
    <t>ES8005 Environmental Earth Systems Science</t>
  </si>
  <si>
    <t>CM1021 or CM1041 or CM9001 or CY1101 by permission</t>
  </si>
  <si>
    <t>Mathematics at the A or H2 level, or equivalent. Not available to students who have taken/are taking PH1104. For CBC students, this course may be replaced with PH1104.</t>
  </si>
  <si>
    <t>CM2061 by permission</t>
  </si>
  <si>
    <t>Nil</t>
  </si>
  <si>
    <t>CHFS</t>
  </si>
  <si>
    <t>CM1021 &amp; CM1041 or CM9001</t>
  </si>
  <si>
    <t>CC0007 Science &amp; Technology for Humanity</t>
  </si>
  <si>
    <t>CH9201 Food Chemistry</t>
  </si>
  <si>
    <t>CH9200 Food Microbiology</t>
  </si>
  <si>
    <t>Broadening and Deepeneing Electives 1</t>
  </si>
  <si>
    <t>Broadening and Deepeneing Electives 2</t>
  </si>
  <si>
    <t>CH9203 Food Process Engineering</t>
  </si>
  <si>
    <t>CH9202 Food Physics</t>
  </si>
  <si>
    <t>NTU-FST Prescribed Elective</t>
  </si>
  <si>
    <t>CH9204 Quality Systems Operations</t>
  </si>
  <si>
    <t>CM1041 or CM1021 or CM9001 or by permission</t>
  </si>
  <si>
    <t>AY21/22</t>
  </si>
  <si>
    <t>AY22/23</t>
  </si>
  <si>
    <t>AY23/24</t>
  </si>
  <si>
    <t>AY24/25</t>
  </si>
  <si>
    <t>Students can adjust BDE and MPE based on their preference</t>
  </si>
  <si>
    <t>This course plan is based on taking Professional Internship (PI)</t>
  </si>
  <si>
    <t xml:space="preserve">CM4082 Professional Attachment </t>
  </si>
  <si>
    <t>CC0001 - Inquiry and Communication in an Interdisciplinary World</t>
  </si>
  <si>
    <t>CC0002 - Navigating the Digital World</t>
  </si>
  <si>
    <t>CC0003 - Ethics &amp; Civics in a Multicultural World</t>
  </si>
  <si>
    <t>ML0004 - Career &amp; Entrepreneurial Development for the Future World</t>
  </si>
  <si>
    <t>CC0005 - Healthy Living and Wellbeing</t>
  </si>
  <si>
    <t>CC0006 - Sustainability: Society, Economy &amp; Environment</t>
  </si>
  <si>
    <t>CC0007 - Science &amp; Technology for Humanity</t>
  </si>
  <si>
    <t>CM2021 or by permission</t>
  </si>
  <si>
    <t>PA can be taken in the special term of Y2 or Y3</t>
  </si>
  <si>
    <t>PI can be taken in Y4 Sem 1 or 2</t>
  </si>
  <si>
    <t>PI can be taken in Year 4 Sem 1 or 2</t>
  </si>
  <si>
    <t>PA can be taken in the speical term of Y2 or Y3</t>
  </si>
  <si>
    <t>HW0001 Introduction to Academic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</si>
</sst>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11" borderId="8" xfId="0" applyFill="1" applyBorder="1" applyAlignment="1">
      <alignment vertical="top" wrapText="1"/>
    </xf>
    <xf numFmtId="0" fontId="0" fillId="11" borderId="9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10" borderId="8" xfId="0" applyFill="1" applyBorder="1" applyAlignment="1">
      <alignment vertical="top" wrapText="1"/>
    </xf>
    <xf numFmtId="0" fontId="0" fillId="10" borderId="9" xfId="0" applyFill="1" applyBorder="1" applyAlignment="1">
      <alignment vertical="top" wrapText="1"/>
    </xf>
    <xf numFmtId="0" fontId="0" fillId="9" borderId="8" xfId="0" applyFill="1" applyBorder="1" applyAlignment="1">
      <alignment vertical="top" wrapText="1"/>
    </xf>
    <xf numFmtId="0" fontId="0" fillId="9" borderId="9" xfId="0" applyFill="1" applyBorder="1" applyAlignment="1">
      <alignment vertical="top" wrapText="1"/>
    </xf>
    <xf numFmtId="0" fontId="0" fillId="8" borderId="8" xfId="0" applyFill="1" applyBorder="1" applyAlignment="1">
      <alignment vertical="top" wrapText="1"/>
    </xf>
    <xf numFmtId="0" fontId="0" fillId="8" borderId="9" xfId="0" applyFill="1" applyBorder="1" applyAlignment="1">
      <alignment vertical="top" wrapText="1"/>
    </xf>
    <xf numFmtId="0" fontId="0" fillId="0" borderId="11" xfId="0" applyBorder="1"/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/>
    <xf numFmtId="0" fontId="3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11" borderId="16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/>
    <xf numFmtId="0" fontId="0" fillId="0" borderId="11" xfId="0" applyBorder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11" borderId="1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11" borderId="19" xfId="0" applyFill="1" applyBorder="1" applyAlignment="1">
      <alignment vertical="top" wrapText="1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0" fillId="4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6" fillId="10" borderId="8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11" borderId="8" xfId="0" applyFill="1" applyBorder="1" applyAlignment="1">
      <alignment vertical="top"/>
    </xf>
    <xf numFmtId="0" fontId="0" fillId="10" borderId="5" xfId="0" applyFill="1" applyBorder="1" applyAlignment="1">
      <alignment vertical="top" wrapText="1"/>
    </xf>
    <xf numFmtId="0" fontId="0" fillId="6" borderId="24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5" xfId="0" applyFill="1" applyBorder="1" applyAlignment="1">
      <alignment vertical="top" wrapText="1"/>
    </xf>
    <xf numFmtId="0" fontId="0" fillId="4" borderId="9" xfId="0" applyFill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6" borderId="19" xfId="0" applyFill="1" applyBorder="1" applyAlignment="1">
      <alignment horizontal="center" vertical="center" wrapText="1"/>
    </xf>
    <xf numFmtId="0" fontId="6" fillId="8" borderId="28" xfId="0" applyFont="1" applyFill="1" applyBorder="1" applyAlignment="1">
      <alignment vertical="top" wrapText="1"/>
    </xf>
    <xf numFmtId="0" fontId="0" fillId="8" borderId="29" xfId="0" applyFill="1" applyBorder="1" applyAlignment="1">
      <alignment horizontal="center" vertical="center" wrapText="1"/>
    </xf>
    <xf numFmtId="0" fontId="0" fillId="8" borderId="25" xfId="0" applyFill="1" applyBorder="1" applyAlignment="1">
      <alignment vertical="top" wrapText="1"/>
    </xf>
    <xf numFmtId="0" fontId="0" fillId="8" borderId="28" xfId="0" applyFill="1" applyBorder="1" applyAlignment="1">
      <alignment vertical="top" wrapText="1"/>
    </xf>
    <xf numFmtId="0" fontId="0" fillId="6" borderId="0" xfId="0" applyFill="1" applyBorder="1" applyAlignment="1">
      <alignment horizontal="center" vertical="center" wrapText="1"/>
    </xf>
    <xf numFmtId="0" fontId="0" fillId="0" borderId="28" xfId="0" applyFill="1" applyBorder="1" applyAlignment="1">
      <alignment vertical="top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0" xfId="0" applyFill="1"/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9" borderId="16" xfId="0" applyFill="1" applyBorder="1" applyAlignment="1">
      <alignment horizontal="center" vertical="center"/>
    </xf>
    <xf numFmtId="0" fontId="0" fillId="13" borderId="1" xfId="0" applyFill="1" applyBorder="1" applyAlignment="1">
      <alignment vertical="center" wrapText="1"/>
    </xf>
    <xf numFmtId="0" fontId="0" fillId="13" borderId="0" xfId="0" applyFill="1" applyAlignment="1">
      <alignment horizontal="center" vertical="center" wrapText="1"/>
    </xf>
    <xf numFmtId="0" fontId="0" fillId="13" borderId="28" xfId="0" applyFill="1" applyBorder="1" applyAlignment="1">
      <alignment vertical="top" wrapText="1"/>
    </xf>
    <xf numFmtId="0" fontId="0" fillId="13" borderId="29" xfId="0" applyFill="1" applyBorder="1" applyAlignment="1">
      <alignment vertical="top" wrapText="1"/>
    </xf>
    <xf numFmtId="0" fontId="0" fillId="13" borderId="25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horizontal="center" vertical="center" wrapText="1"/>
    </xf>
    <xf numFmtId="0" fontId="0" fillId="0" borderId="29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13" borderId="8" xfId="0" applyFill="1" applyBorder="1" applyAlignment="1">
      <alignment vertical="top" wrapText="1"/>
    </xf>
    <xf numFmtId="0" fontId="0" fillId="13" borderId="16" xfId="0" applyFill="1" applyBorder="1" applyAlignment="1">
      <alignment horizontal="center" vertical="center" wrapText="1"/>
    </xf>
    <xf numFmtId="0" fontId="0" fillId="13" borderId="29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0" fillId="13" borderId="9" xfId="0" applyFill="1" applyBorder="1" applyAlignment="1">
      <alignment vertical="top" wrapText="1"/>
    </xf>
    <xf numFmtId="0" fontId="0" fillId="5" borderId="25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11" borderId="30" xfId="0" applyFill="1" applyBorder="1" applyAlignment="1">
      <alignment vertical="top" wrapText="1"/>
    </xf>
    <xf numFmtId="0" fontId="0" fillId="11" borderId="26" xfId="0" applyFill="1" applyBorder="1" applyAlignment="1">
      <alignment vertical="top" wrapText="1"/>
    </xf>
    <xf numFmtId="0" fontId="0" fillId="11" borderId="9" xfId="0" applyFont="1" applyFill="1" applyBorder="1" applyAlignment="1">
      <alignment vertical="top" wrapText="1"/>
    </xf>
    <xf numFmtId="0" fontId="7" fillId="12" borderId="0" xfId="0" applyFont="1" applyFill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99FF66"/>
      <color rgb="FF00FF00"/>
      <color rgb="FFFFCCFF"/>
      <color rgb="FFFF33CC"/>
      <color rgb="FF97FFFF"/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zoomScale="80" zoomScaleNormal="80" zoomScaleSheetLayoutView="80" workbookViewId="0">
      <selection activeCell="B25" sqref="B25"/>
    </sheetView>
  </sheetViews>
  <sheetFormatPr defaultRowHeight="14.5" x14ac:dyDescent="0.35"/>
  <cols>
    <col min="1" max="1" width="9.81640625" style="24" customWidth="1"/>
    <col min="2" max="2" width="20.81640625" customWidth="1"/>
    <col min="3" max="3" width="5.81640625" style="35" customWidth="1"/>
    <col min="4" max="4" width="13.1796875" customWidth="1"/>
    <col min="5" max="5" width="22.54296875" customWidth="1"/>
    <col min="6" max="6" width="5.81640625" style="35" customWidth="1"/>
    <col min="7" max="8" width="14.54296875" customWidth="1"/>
    <col min="10" max="10" width="7.81640625" customWidth="1"/>
    <col min="11" max="11" width="22.1796875" customWidth="1"/>
    <col min="12" max="12" width="6.1796875" style="35" customWidth="1"/>
    <col min="13" max="13" width="12.81640625" customWidth="1"/>
    <col min="14" max="14" width="27.81640625" customWidth="1"/>
    <col min="15" max="15" width="6.54296875" style="35" customWidth="1"/>
    <col min="16" max="16" width="13.54296875" customWidth="1"/>
    <col min="17" max="17" width="13.81640625" customWidth="1"/>
  </cols>
  <sheetData>
    <row r="1" spans="1:18" ht="15" thickBot="1" x14ac:dyDescent="0.4"/>
    <row r="2" spans="1:18" ht="45.75" customHeight="1" thickTop="1" thickBot="1" x14ac:dyDescent="0.4">
      <c r="B2" s="1" t="s">
        <v>0</v>
      </c>
      <c r="C2" s="129" t="s">
        <v>1</v>
      </c>
      <c r="D2" s="130"/>
      <c r="E2" s="114" t="s">
        <v>2</v>
      </c>
      <c r="F2" s="122" t="s">
        <v>3</v>
      </c>
      <c r="G2" s="122"/>
      <c r="I2" s="56" t="s">
        <v>4</v>
      </c>
      <c r="J2" s="57"/>
      <c r="K2" s="58"/>
      <c r="L2" s="59"/>
      <c r="M2" s="119" t="s">
        <v>5</v>
      </c>
      <c r="N2" s="119"/>
      <c r="O2" s="119"/>
      <c r="P2" s="119"/>
      <c r="Q2" s="119"/>
    </row>
    <row r="3" spans="1:18" ht="20.149999999999999" customHeight="1" thickTop="1" x14ac:dyDescent="0.35">
      <c r="B3" s="3" t="s">
        <v>6</v>
      </c>
      <c r="C3" s="127">
        <v>63</v>
      </c>
      <c r="D3" s="128"/>
      <c r="E3" s="63">
        <f>SUM(C16:C19,F16:F19,L16:L19,O16:O19,C32:C34,F32:F34)</f>
        <v>63</v>
      </c>
      <c r="F3" s="125"/>
      <c r="G3" s="126"/>
      <c r="I3" s="2" t="s">
        <v>7</v>
      </c>
      <c r="J3" s="120"/>
      <c r="K3" s="121"/>
      <c r="L3" s="43"/>
      <c r="M3" s="46"/>
      <c r="N3" s="46"/>
      <c r="O3" s="49"/>
      <c r="P3" s="46"/>
    </row>
    <row r="4" spans="1:18" ht="20.149999999999999" customHeight="1" x14ac:dyDescent="0.35">
      <c r="B4" s="4" t="s">
        <v>8</v>
      </c>
      <c r="C4" s="127">
        <v>17</v>
      </c>
      <c r="D4" s="128"/>
      <c r="E4" s="64">
        <f>SUM(C20,C21,C22,F20,L20,L21,O20)</f>
        <v>17</v>
      </c>
      <c r="F4" s="123"/>
      <c r="G4" s="124"/>
      <c r="I4" s="2" t="s">
        <v>9</v>
      </c>
      <c r="J4" s="120" t="s">
        <v>10</v>
      </c>
      <c r="K4" s="121"/>
      <c r="L4" s="43"/>
      <c r="M4" s="46"/>
      <c r="N4" s="47"/>
      <c r="O4" s="49"/>
      <c r="P4" s="46"/>
    </row>
    <row r="5" spans="1:18" ht="20.149999999999999" customHeight="1" x14ac:dyDescent="0.35">
      <c r="B5" s="5" t="s">
        <v>11</v>
      </c>
      <c r="C5" s="127">
        <v>10</v>
      </c>
      <c r="D5" s="128"/>
      <c r="E5" s="64">
        <f>SUM(O23:O23,F35:F35,I35:I35,O35:O35)</f>
        <v>10</v>
      </c>
      <c r="F5" s="123"/>
      <c r="G5" s="124"/>
      <c r="I5" s="2" t="s">
        <v>12</v>
      </c>
      <c r="J5" s="120">
        <v>2021</v>
      </c>
      <c r="K5" s="121"/>
      <c r="L5" s="43"/>
      <c r="M5" s="46"/>
      <c r="N5" s="46"/>
      <c r="O5" s="49"/>
      <c r="P5" s="46"/>
    </row>
    <row r="6" spans="1:18" ht="20.149999999999999" customHeight="1" x14ac:dyDescent="0.35">
      <c r="B6" s="6" t="s">
        <v>13</v>
      </c>
      <c r="C6" s="127">
        <v>22</v>
      </c>
      <c r="D6" s="128"/>
      <c r="E6" s="64">
        <f>SUM(L36:L39,O36)</f>
        <v>22</v>
      </c>
      <c r="F6" s="123"/>
      <c r="G6" s="124"/>
      <c r="M6" s="46"/>
      <c r="N6" s="67"/>
      <c r="O6" s="113"/>
      <c r="P6" s="67"/>
    </row>
    <row r="7" spans="1:18" ht="20.149999999999999" customHeight="1" x14ac:dyDescent="0.35">
      <c r="B7" s="7" t="s">
        <v>14</v>
      </c>
      <c r="C7" s="127">
        <v>27</v>
      </c>
      <c r="D7" s="128"/>
      <c r="E7" s="64">
        <f>SUM(F24,L24,O24,C40:C41,F40,L40:L41,O40)</f>
        <v>27</v>
      </c>
      <c r="F7" s="123"/>
      <c r="G7" s="124"/>
      <c r="I7" s="44" t="s">
        <v>15</v>
      </c>
      <c r="M7" s="46"/>
      <c r="N7" s="46"/>
      <c r="O7" s="49"/>
      <c r="P7" s="46"/>
    </row>
    <row r="8" spans="1:18" ht="20.149999999999999" customHeight="1" x14ac:dyDescent="0.35">
      <c r="B8" s="1" t="s">
        <v>16</v>
      </c>
      <c r="C8" s="129">
        <f>SUM(C3:C7)</f>
        <v>139</v>
      </c>
      <c r="D8" s="130"/>
      <c r="E8" s="65">
        <f>SUM(E3:E7)</f>
        <v>139</v>
      </c>
      <c r="F8" s="123"/>
      <c r="G8" s="124"/>
      <c r="I8" s="60" t="s">
        <v>159</v>
      </c>
      <c r="M8" s="46"/>
      <c r="N8" s="46"/>
      <c r="O8" s="49"/>
      <c r="P8" s="46"/>
    </row>
    <row r="9" spans="1:18" ht="20.149999999999999" customHeight="1" x14ac:dyDescent="0.35">
      <c r="B9" s="69"/>
      <c r="C9" s="132"/>
      <c r="D9" s="132"/>
      <c r="E9" s="113"/>
      <c r="F9" s="132"/>
      <c r="G9" s="132"/>
      <c r="I9" s="60" t="s">
        <v>173</v>
      </c>
      <c r="M9" s="51"/>
      <c r="N9" s="51"/>
      <c r="O9" s="52"/>
      <c r="P9" s="51"/>
      <c r="Q9" s="25"/>
    </row>
    <row r="10" spans="1:18" ht="20.149999999999999" customHeight="1" x14ac:dyDescent="0.35">
      <c r="B10" s="69"/>
      <c r="C10" s="132"/>
      <c r="D10" s="132"/>
      <c r="E10" s="113"/>
      <c r="F10" s="132"/>
      <c r="G10" s="132"/>
      <c r="I10" s="61"/>
      <c r="M10" s="51"/>
      <c r="N10" s="51"/>
      <c r="O10" s="52"/>
      <c r="P10" s="51"/>
      <c r="Q10" s="25"/>
    </row>
    <row r="11" spans="1:18" ht="20.149999999999999" customHeight="1" x14ac:dyDescent="0.35">
      <c r="B11" s="70"/>
      <c r="C11" s="131"/>
      <c r="D11" s="131"/>
      <c r="E11" s="115"/>
      <c r="F11" s="132"/>
      <c r="G11" s="132"/>
      <c r="K11" s="67"/>
      <c r="L11" s="113"/>
      <c r="M11" s="67"/>
      <c r="N11" s="47"/>
      <c r="O11" s="50"/>
      <c r="P11" s="47"/>
    </row>
    <row r="12" spans="1:18" ht="15" thickBot="1" x14ac:dyDescent="0.4"/>
    <row r="13" spans="1:18" ht="19" thickBot="1" x14ac:dyDescent="0.5">
      <c r="B13" s="139" t="s">
        <v>155</v>
      </c>
      <c r="C13" s="140"/>
      <c r="D13" s="140"/>
      <c r="E13" s="140"/>
      <c r="F13" s="140"/>
      <c r="G13" s="140"/>
      <c r="H13" s="140"/>
      <c r="I13" s="141"/>
      <c r="J13" s="28"/>
      <c r="K13" s="139" t="s">
        <v>156</v>
      </c>
      <c r="L13" s="140"/>
      <c r="M13" s="140"/>
      <c r="N13" s="140"/>
      <c r="O13" s="140"/>
      <c r="P13" s="140"/>
      <c r="Q13" s="140"/>
      <c r="R13" s="141"/>
    </row>
    <row r="14" spans="1:18" ht="15.5" x14ac:dyDescent="0.35">
      <c r="B14" s="142" t="s">
        <v>17</v>
      </c>
      <c r="C14" s="143"/>
      <c r="D14" s="144"/>
      <c r="E14" s="142" t="s">
        <v>18</v>
      </c>
      <c r="F14" s="143"/>
      <c r="G14" s="144"/>
      <c r="H14" s="145" t="s">
        <v>19</v>
      </c>
      <c r="I14" s="146"/>
      <c r="J14" s="31"/>
      <c r="K14" s="142" t="s">
        <v>17</v>
      </c>
      <c r="L14" s="143"/>
      <c r="M14" s="144"/>
      <c r="N14" s="142" t="s">
        <v>18</v>
      </c>
      <c r="O14" s="143"/>
      <c r="P14" s="144"/>
      <c r="Q14" s="145" t="s">
        <v>19</v>
      </c>
      <c r="R14" s="146"/>
    </row>
    <row r="15" spans="1:18" ht="15.5" x14ac:dyDescent="0.35">
      <c r="B15" s="26" t="s">
        <v>20</v>
      </c>
      <c r="C15" s="53" t="s">
        <v>21</v>
      </c>
      <c r="D15" s="27" t="s">
        <v>22</v>
      </c>
      <c r="E15" s="26" t="s">
        <v>20</v>
      </c>
      <c r="F15" s="42" t="s">
        <v>21</v>
      </c>
      <c r="G15" s="110" t="s">
        <v>22</v>
      </c>
      <c r="H15" s="8" t="s">
        <v>20</v>
      </c>
      <c r="I15" s="10" t="s">
        <v>21</v>
      </c>
      <c r="J15" s="32"/>
      <c r="K15" s="9" t="s">
        <v>20</v>
      </c>
      <c r="L15" s="42" t="s">
        <v>21</v>
      </c>
      <c r="M15" s="110" t="s">
        <v>22</v>
      </c>
      <c r="N15" s="9" t="s">
        <v>20</v>
      </c>
      <c r="O15" s="41" t="s">
        <v>21</v>
      </c>
      <c r="P15" s="10" t="s">
        <v>22</v>
      </c>
      <c r="Q15" s="8" t="s">
        <v>20</v>
      </c>
      <c r="R15" s="10" t="s">
        <v>21</v>
      </c>
    </row>
    <row r="16" spans="1:18" ht="58" x14ac:dyDescent="0.35">
      <c r="A16" s="133" t="s">
        <v>6</v>
      </c>
      <c r="B16" s="11" t="s">
        <v>23</v>
      </c>
      <c r="C16" s="36">
        <v>4</v>
      </c>
      <c r="D16" s="12" t="s">
        <v>24</v>
      </c>
      <c r="E16" s="11" t="s">
        <v>25</v>
      </c>
      <c r="F16" s="36">
        <v>4</v>
      </c>
      <c r="G16" s="12" t="s">
        <v>26</v>
      </c>
      <c r="H16" s="22"/>
      <c r="I16" s="23"/>
      <c r="J16" s="33"/>
      <c r="K16" s="11" t="s">
        <v>27</v>
      </c>
      <c r="L16" s="36">
        <v>3</v>
      </c>
      <c r="M16" s="12" t="s">
        <v>28</v>
      </c>
      <c r="N16" s="11" t="s">
        <v>29</v>
      </c>
      <c r="O16" s="48">
        <v>3</v>
      </c>
      <c r="P16" s="55" t="s">
        <v>30</v>
      </c>
      <c r="Q16" s="22"/>
      <c r="R16" s="23"/>
    </row>
    <row r="17" spans="1:18" ht="232" x14ac:dyDescent="0.35">
      <c r="A17" s="134"/>
      <c r="B17" s="11" t="s">
        <v>31</v>
      </c>
      <c r="C17" s="36">
        <v>4</v>
      </c>
      <c r="D17" s="12" t="s">
        <v>32</v>
      </c>
      <c r="E17" s="11" t="s">
        <v>33</v>
      </c>
      <c r="F17" s="36">
        <v>3</v>
      </c>
      <c r="G17" s="12" t="s">
        <v>34</v>
      </c>
      <c r="H17" s="22"/>
      <c r="I17" s="23"/>
      <c r="J17" s="33"/>
      <c r="K17" s="11" t="s">
        <v>35</v>
      </c>
      <c r="L17" s="36">
        <v>3</v>
      </c>
      <c r="M17" s="12" t="s">
        <v>36</v>
      </c>
      <c r="N17" s="11" t="s">
        <v>37</v>
      </c>
      <c r="O17" s="36">
        <v>3</v>
      </c>
      <c r="P17" s="12" t="s">
        <v>38</v>
      </c>
      <c r="Q17" s="22"/>
      <c r="R17" s="23"/>
    </row>
    <row r="18" spans="1:18" ht="72.5" x14ac:dyDescent="0.35">
      <c r="A18" s="134"/>
      <c r="B18" s="11" t="s">
        <v>39</v>
      </c>
      <c r="C18" s="36">
        <v>4</v>
      </c>
      <c r="D18" s="12"/>
      <c r="E18" s="11" t="s">
        <v>40</v>
      </c>
      <c r="F18" s="36">
        <v>2</v>
      </c>
      <c r="G18" s="12"/>
      <c r="H18" s="22"/>
      <c r="I18" s="23"/>
      <c r="J18" s="33"/>
      <c r="K18" s="11" t="s">
        <v>41</v>
      </c>
      <c r="L18" s="36">
        <v>3</v>
      </c>
      <c r="M18" s="12" t="s">
        <v>42</v>
      </c>
      <c r="N18" s="11" t="s">
        <v>43</v>
      </c>
      <c r="O18" s="36">
        <v>3</v>
      </c>
      <c r="P18" s="12" t="s">
        <v>44</v>
      </c>
      <c r="Q18" s="22"/>
      <c r="R18" s="23"/>
    </row>
    <row r="19" spans="1:18" ht="188.5" x14ac:dyDescent="0.35">
      <c r="A19" s="135"/>
      <c r="B19" s="11"/>
      <c r="C19" s="36"/>
      <c r="D19" s="12"/>
      <c r="E19" s="11" t="s">
        <v>45</v>
      </c>
      <c r="F19" s="36">
        <v>3</v>
      </c>
      <c r="G19" s="12" t="s">
        <v>46</v>
      </c>
      <c r="H19" s="22"/>
      <c r="I19" s="23"/>
      <c r="J19" s="33"/>
      <c r="K19" s="11" t="s">
        <v>47</v>
      </c>
      <c r="L19" s="36">
        <v>3</v>
      </c>
      <c r="M19" s="12" t="s">
        <v>48</v>
      </c>
      <c r="N19" s="11"/>
      <c r="O19" s="36"/>
      <c r="P19" s="12"/>
      <c r="Q19" s="22"/>
      <c r="R19" s="23"/>
    </row>
    <row r="20" spans="1:18" ht="58" x14ac:dyDescent="0.35">
      <c r="A20" s="136" t="s">
        <v>8</v>
      </c>
      <c r="B20" s="13" t="s">
        <v>162</v>
      </c>
      <c r="C20" s="37">
        <v>2</v>
      </c>
      <c r="D20" s="14"/>
      <c r="E20" s="13" t="s">
        <v>164</v>
      </c>
      <c r="F20" s="37">
        <v>2</v>
      </c>
      <c r="G20" s="14"/>
      <c r="H20" s="22"/>
      <c r="I20" s="23"/>
      <c r="J20" s="33"/>
      <c r="K20" s="13" t="s">
        <v>165</v>
      </c>
      <c r="L20" s="37">
        <v>2</v>
      </c>
      <c r="M20" s="14"/>
      <c r="N20" s="13" t="s">
        <v>168</v>
      </c>
      <c r="O20" s="37">
        <v>3</v>
      </c>
      <c r="P20" s="14"/>
      <c r="Q20" s="22"/>
      <c r="R20" s="23"/>
    </row>
    <row r="21" spans="1:18" ht="43.5" x14ac:dyDescent="0.35">
      <c r="A21" s="137"/>
      <c r="B21" s="13" t="s">
        <v>163</v>
      </c>
      <c r="C21" s="37">
        <v>2</v>
      </c>
      <c r="D21" s="14"/>
      <c r="E21" s="13"/>
      <c r="F21" s="37"/>
      <c r="G21" s="14"/>
      <c r="H21" s="22"/>
      <c r="I21" s="23"/>
      <c r="J21" s="33"/>
      <c r="K21" s="13" t="s">
        <v>167</v>
      </c>
      <c r="L21" s="37">
        <v>3</v>
      </c>
      <c r="M21" s="14"/>
      <c r="N21" s="13"/>
      <c r="O21" s="37"/>
      <c r="P21" s="14"/>
      <c r="Q21" s="22"/>
      <c r="R21" s="23"/>
    </row>
    <row r="22" spans="1:18" ht="29" x14ac:dyDescent="0.35">
      <c r="A22" s="138"/>
      <c r="B22" s="13" t="s">
        <v>166</v>
      </c>
      <c r="C22" s="37">
        <v>3</v>
      </c>
      <c r="D22" s="14"/>
      <c r="E22" s="13"/>
      <c r="F22" s="37"/>
      <c r="G22" s="14"/>
      <c r="H22" s="22"/>
      <c r="I22" s="23"/>
      <c r="J22" s="33"/>
      <c r="K22" s="13"/>
      <c r="L22" s="37"/>
      <c r="M22" s="14"/>
      <c r="N22" s="13"/>
      <c r="O22" s="37"/>
      <c r="P22" s="14"/>
      <c r="Q22" s="22"/>
      <c r="R22" s="23"/>
    </row>
    <row r="23" spans="1:18" ht="58" x14ac:dyDescent="0.35">
      <c r="A23" s="62" t="s">
        <v>11</v>
      </c>
      <c r="B23" s="68"/>
      <c r="C23" s="38"/>
      <c r="D23" s="16"/>
      <c r="E23" s="15"/>
      <c r="F23" s="38"/>
      <c r="G23" s="16"/>
      <c r="H23" s="22"/>
      <c r="I23" s="23"/>
      <c r="J23" s="33"/>
      <c r="K23" s="15"/>
      <c r="L23" s="38"/>
      <c r="M23" s="16"/>
      <c r="N23" s="15" t="s">
        <v>49</v>
      </c>
      <c r="O23" s="38">
        <v>3</v>
      </c>
      <c r="P23" s="16" t="s">
        <v>50</v>
      </c>
      <c r="Q23" s="22"/>
      <c r="R23" s="23"/>
    </row>
    <row r="24" spans="1:18" ht="29" x14ac:dyDescent="0.35">
      <c r="A24" s="73" t="s">
        <v>14</v>
      </c>
      <c r="B24" s="19"/>
      <c r="C24" s="40"/>
      <c r="D24" s="20"/>
      <c r="E24" s="19" t="s">
        <v>51</v>
      </c>
      <c r="F24" s="40">
        <v>3</v>
      </c>
      <c r="G24" s="20"/>
      <c r="H24" s="22"/>
      <c r="I24" s="23"/>
      <c r="J24" s="33"/>
      <c r="K24" s="19" t="s">
        <v>52</v>
      </c>
      <c r="L24" s="40">
        <v>3</v>
      </c>
      <c r="M24" s="20"/>
      <c r="N24" s="19" t="s">
        <v>53</v>
      </c>
      <c r="O24" s="40">
        <v>3</v>
      </c>
      <c r="P24" s="20"/>
      <c r="Q24" s="22"/>
      <c r="R24" s="23"/>
    </row>
    <row r="25" spans="1:18" s="90" customFormat="1" ht="43.5" x14ac:dyDescent="0.35">
      <c r="A25" s="113"/>
      <c r="B25" s="91" t="s">
        <v>174</v>
      </c>
      <c r="C25" s="92">
        <v>0</v>
      </c>
      <c r="D25" s="79" t="s">
        <v>54</v>
      </c>
      <c r="E25" s="86"/>
      <c r="F25" s="87"/>
      <c r="G25" s="88"/>
      <c r="H25" s="89"/>
      <c r="I25" s="88"/>
      <c r="J25" s="67"/>
      <c r="K25" s="86"/>
      <c r="L25" s="87"/>
      <c r="M25" s="88"/>
      <c r="N25" s="86"/>
      <c r="O25" s="87"/>
      <c r="P25" s="88"/>
      <c r="Q25" s="89"/>
      <c r="R25" s="88"/>
    </row>
    <row r="26" spans="1:18" ht="15" thickBot="1" x14ac:dyDescent="0.4">
      <c r="B26" s="29" t="s">
        <v>55</v>
      </c>
      <c r="C26" s="34">
        <f>SUM(C16:C24)</f>
        <v>19</v>
      </c>
      <c r="D26" s="45"/>
      <c r="E26" s="29" t="s">
        <v>55</v>
      </c>
      <c r="F26" s="34">
        <f>SUM(F16:F24)</f>
        <v>17</v>
      </c>
      <c r="G26" s="45"/>
      <c r="H26" s="30"/>
      <c r="I26" s="45"/>
      <c r="J26" s="25"/>
      <c r="K26" s="29" t="s">
        <v>55</v>
      </c>
      <c r="L26" s="34">
        <f>SUM(L16:L24)</f>
        <v>20</v>
      </c>
      <c r="M26" s="45"/>
      <c r="N26" s="29" t="s">
        <v>55</v>
      </c>
      <c r="O26" s="34">
        <f>SUM(O16:O24)</f>
        <v>18</v>
      </c>
      <c r="P26" s="45"/>
      <c r="Q26" s="30"/>
      <c r="R26" s="45"/>
    </row>
    <row r="28" spans="1:18" ht="15" thickBot="1" x14ac:dyDescent="0.4"/>
    <row r="29" spans="1:18" ht="19" thickBot="1" x14ac:dyDescent="0.5">
      <c r="B29" s="139" t="s">
        <v>157</v>
      </c>
      <c r="C29" s="140"/>
      <c r="D29" s="140"/>
      <c r="E29" s="140"/>
      <c r="F29" s="140"/>
      <c r="G29" s="140"/>
      <c r="H29" s="140"/>
      <c r="I29" s="141"/>
      <c r="J29" s="28"/>
      <c r="K29" s="139" t="s">
        <v>158</v>
      </c>
      <c r="L29" s="140"/>
      <c r="M29" s="140"/>
      <c r="N29" s="140"/>
      <c r="O29" s="140"/>
      <c r="P29" s="140"/>
      <c r="Q29" s="140"/>
      <c r="R29" s="141"/>
    </row>
    <row r="30" spans="1:18" ht="15.5" x14ac:dyDescent="0.35">
      <c r="B30" s="142" t="s">
        <v>17</v>
      </c>
      <c r="C30" s="143"/>
      <c r="D30" s="144"/>
      <c r="E30" s="142" t="s">
        <v>18</v>
      </c>
      <c r="F30" s="143"/>
      <c r="G30" s="144"/>
      <c r="H30" s="145" t="s">
        <v>19</v>
      </c>
      <c r="I30" s="146"/>
      <c r="J30" s="31"/>
      <c r="K30" s="142" t="s">
        <v>17</v>
      </c>
      <c r="L30" s="143"/>
      <c r="M30" s="144"/>
      <c r="N30" s="142" t="s">
        <v>18</v>
      </c>
      <c r="O30" s="143"/>
      <c r="P30" s="144"/>
      <c r="Q30" s="145" t="s">
        <v>19</v>
      </c>
      <c r="R30" s="146"/>
    </row>
    <row r="31" spans="1:18" x14ac:dyDescent="0.35">
      <c r="B31" s="9" t="s">
        <v>20</v>
      </c>
      <c r="C31" s="41" t="s">
        <v>21</v>
      </c>
      <c r="D31" s="10" t="s">
        <v>22</v>
      </c>
      <c r="E31" s="9" t="s">
        <v>20</v>
      </c>
      <c r="F31" s="41" t="s">
        <v>21</v>
      </c>
      <c r="G31" s="10" t="s">
        <v>22</v>
      </c>
      <c r="H31" s="8" t="s">
        <v>20</v>
      </c>
      <c r="I31" s="10" t="s">
        <v>21</v>
      </c>
      <c r="J31" s="32"/>
      <c r="K31" s="9" t="s">
        <v>20</v>
      </c>
      <c r="L31" s="41" t="s">
        <v>21</v>
      </c>
      <c r="M31" s="10" t="s">
        <v>22</v>
      </c>
      <c r="N31" s="9" t="s">
        <v>20</v>
      </c>
      <c r="O31" s="41" t="s">
        <v>21</v>
      </c>
      <c r="P31" s="10" t="s">
        <v>22</v>
      </c>
      <c r="Q31" s="8" t="s">
        <v>20</v>
      </c>
      <c r="R31" s="10" t="s">
        <v>21</v>
      </c>
    </row>
    <row r="32" spans="1:18" ht="72.5" x14ac:dyDescent="0.35">
      <c r="A32" s="133" t="s">
        <v>6</v>
      </c>
      <c r="B32" s="11" t="s">
        <v>56</v>
      </c>
      <c r="C32" s="36">
        <v>3</v>
      </c>
      <c r="D32" s="12" t="s">
        <v>57</v>
      </c>
      <c r="E32" s="11" t="s">
        <v>58</v>
      </c>
      <c r="F32" s="36">
        <v>3</v>
      </c>
      <c r="G32" s="12" t="s">
        <v>59</v>
      </c>
      <c r="H32" s="22"/>
      <c r="I32" s="23"/>
      <c r="J32" s="33"/>
      <c r="K32" s="71"/>
      <c r="L32" s="54"/>
      <c r="M32" s="12"/>
      <c r="N32" s="71"/>
      <c r="O32" s="54"/>
      <c r="P32" s="12"/>
      <c r="Q32" s="22"/>
      <c r="R32" s="23"/>
    </row>
    <row r="33" spans="1:18" ht="43.5" x14ac:dyDescent="0.35">
      <c r="A33" s="134"/>
      <c r="B33" s="11" t="s">
        <v>60</v>
      </c>
      <c r="C33" s="36">
        <v>3</v>
      </c>
      <c r="D33" s="12" t="s">
        <v>61</v>
      </c>
      <c r="E33" s="11" t="s">
        <v>62</v>
      </c>
      <c r="F33" s="36">
        <v>3</v>
      </c>
      <c r="G33" s="12" t="s">
        <v>63</v>
      </c>
      <c r="H33" s="22"/>
      <c r="I33" s="23"/>
      <c r="J33" s="33"/>
      <c r="K33" s="11"/>
      <c r="L33" s="36"/>
      <c r="M33" s="12"/>
      <c r="N33" s="11"/>
      <c r="O33" s="36"/>
      <c r="P33" s="12"/>
      <c r="Q33" s="22"/>
      <c r="R33" s="23"/>
    </row>
    <row r="34" spans="1:18" ht="43.5" x14ac:dyDescent="0.35">
      <c r="A34" s="134"/>
      <c r="B34" s="11" t="s">
        <v>64</v>
      </c>
      <c r="C34" s="36">
        <v>3</v>
      </c>
      <c r="D34" s="12" t="s">
        <v>65</v>
      </c>
      <c r="E34" s="11" t="s">
        <v>66</v>
      </c>
      <c r="F34" s="36">
        <v>3</v>
      </c>
      <c r="G34" s="12" t="s">
        <v>67</v>
      </c>
      <c r="H34" s="22"/>
      <c r="I34" s="23"/>
      <c r="J34" s="33"/>
      <c r="K34" s="11"/>
      <c r="L34" s="36"/>
      <c r="M34" s="12"/>
      <c r="N34" s="11"/>
      <c r="O34" s="36"/>
      <c r="P34" s="12"/>
      <c r="Q34" s="22"/>
      <c r="R34" s="23"/>
    </row>
    <row r="35" spans="1:18" ht="43.5" x14ac:dyDescent="0.35">
      <c r="A35" s="62" t="s">
        <v>11</v>
      </c>
      <c r="B35" s="15"/>
      <c r="C35" s="38"/>
      <c r="D35" s="16"/>
      <c r="E35" s="15" t="s">
        <v>68</v>
      </c>
      <c r="F35" s="38">
        <v>2</v>
      </c>
      <c r="G35" s="16"/>
      <c r="H35" s="72" t="s">
        <v>69</v>
      </c>
      <c r="I35" s="16">
        <v>5</v>
      </c>
      <c r="J35" s="33"/>
      <c r="K35" s="15"/>
      <c r="L35" s="38"/>
      <c r="M35" s="16"/>
      <c r="N35" s="15"/>
      <c r="O35" s="38"/>
      <c r="P35" s="16"/>
      <c r="Q35" s="22"/>
      <c r="R35" s="23"/>
    </row>
    <row r="36" spans="1:18" ht="29" x14ac:dyDescent="0.35">
      <c r="A36" s="147" t="s">
        <v>13</v>
      </c>
      <c r="B36" s="17"/>
      <c r="C36" s="39"/>
      <c r="D36" s="18"/>
      <c r="E36" s="17"/>
      <c r="F36" s="39"/>
      <c r="G36" s="18"/>
      <c r="H36" s="22"/>
      <c r="I36" s="23"/>
      <c r="J36" s="33"/>
      <c r="K36" s="17" t="s">
        <v>70</v>
      </c>
      <c r="L36" s="39">
        <v>3</v>
      </c>
      <c r="M36" s="18"/>
      <c r="N36" s="17" t="s">
        <v>71</v>
      </c>
      <c r="O36" s="39">
        <v>10</v>
      </c>
      <c r="P36" s="18" t="s">
        <v>72</v>
      </c>
      <c r="Q36" s="22"/>
      <c r="R36" s="23"/>
    </row>
    <row r="37" spans="1:18" x14ac:dyDescent="0.35">
      <c r="A37" s="148"/>
      <c r="B37" s="17"/>
      <c r="C37" s="39"/>
      <c r="D37" s="18"/>
      <c r="E37" s="17"/>
      <c r="F37" s="39"/>
      <c r="G37" s="18"/>
      <c r="H37" s="22"/>
      <c r="I37" s="23"/>
      <c r="J37" s="33"/>
      <c r="K37" s="17" t="s">
        <v>70</v>
      </c>
      <c r="L37" s="75">
        <v>3</v>
      </c>
      <c r="M37" s="18"/>
      <c r="N37" s="17"/>
      <c r="O37" s="39"/>
      <c r="P37" s="18"/>
      <c r="Q37" s="22"/>
      <c r="R37" s="23"/>
    </row>
    <row r="38" spans="1:18" x14ac:dyDescent="0.35">
      <c r="A38" s="109"/>
      <c r="B38" s="17"/>
      <c r="C38" s="39"/>
      <c r="D38" s="18"/>
      <c r="E38" s="17"/>
      <c r="F38" s="39"/>
      <c r="G38" s="18"/>
      <c r="H38" s="22"/>
      <c r="I38" s="23"/>
      <c r="J38" s="33"/>
      <c r="K38" s="17" t="s">
        <v>70</v>
      </c>
      <c r="L38" s="93">
        <v>3</v>
      </c>
      <c r="M38" s="18"/>
      <c r="N38" s="17"/>
      <c r="O38" s="39"/>
      <c r="P38" s="18"/>
      <c r="Q38" s="22"/>
      <c r="R38" s="23"/>
    </row>
    <row r="39" spans="1:18" x14ac:dyDescent="0.35">
      <c r="A39" s="109"/>
      <c r="B39" s="17"/>
      <c r="C39" s="39"/>
      <c r="D39" s="18"/>
      <c r="E39" s="17"/>
      <c r="F39" s="39"/>
      <c r="G39" s="18"/>
      <c r="H39" s="22"/>
      <c r="I39" s="23"/>
      <c r="J39" s="33"/>
      <c r="K39" s="17" t="s">
        <v>70</v>
      </c>
      <c r="L39" s="93">
        <v>3</v>
      </c>
      <c r="M39" s="18"/>
      <c r="N39" s="17"/>
      <c r="O39" s="39"/>
      <c r="P39" s="18"/>
      <c r="Q39" s="22"/>
      <c r="R39" s="23"/>
    </row>
    <row r="40" spans="1:18" ht="29" x14ac:dyDescent="0.35">
      <c r="A40" s="74" t="s">
        <v>14</v>
      </c>
      <c r="B40" s="19" t="s">
        <v>73</v>
      </c>
      <c r="C40" s="40">
        <v>3</v>
      </c>
      <c r="D40" s="20"/>
      <c r="E40" s="19" t="s">
        <v>74</v>
      </c>
      <c r="F40" s="40">
        <v>3</v>
      </c>
      <c r="G40" s="20"/>
      <c r="H40" s="22"/>
      <c r="I40" s="23"/>
      <c r="J40" s="33"/>
      <c r="K40" s="19" t="s">
        <v>75</v>
      </c>
      <c r="L40" s="40">
        <v>3</v>
      </c>
      <c r="M40" s="20"/>
      <c r="N40" s="19" t="s">
        <v>76</v>
      </c>
      <c r="O40" s="40">
        <v>3</v>
      </c>
      <c r="P40" s="20"/>
      <c r="Q40" s="22"/>
      <c r="R40" s="23"/>
    </row>
    <row r="41" spans="1:18" ht="29" x14ac:dyDescent="0.35">
      <c r="A41" s="85"/>
      <c r="B41" s="84" t="s">
        <v>77</v>
      </c>
      <c r="C41" s="82">
        <v>3</v>
      </c>
      <c r="D41" s="83"/>
      <c r="E41" s="84"/>
      <c r="F41" s="82"/>
      <c r="G41" s="83"/>
      <c r="H41" s="78"/>
      <c r="I41" s="79"/>
      <c r="J41" s="33"/>
      <c r="K41" s="84" t="s">
        <v>78</v>
      </c>
      <c r="L41" s="82">
        <v>3</v>
      </c>
      <c r="M41" s="83"/>
      <c r="N41" s="84"/>
      <c r="O41" s="82"/>
      <c r="P41" s="83"/>
      <c r="Q41" s="78"/>
      <c r="R41" s="79"/>
    </row>
    <row r="42" spans="1:18" ht="15" thickBot="1" x14ac:dyDescent="0.4">
      <c r="B42" s="29" t="s">
        <v>55</v>
      </c>
      <c r="C42" s="34">
        <f>SUM(C32:C41)</f>
        <v>15</v>
      </c>
      <c r="D42" s="21"/>
      <c r="E42" s="29" t="s">
        <v>55</v>
      </c>
      <c r="F42" s="34">
        <f>SUM(F32:F40)</f>
        <v>14</v>
      </c>
      <c r="G42" s="21"/>
      <c r="H42" s="30" t="s">
        <v>55</v>
      </c>
      <c r="I42" s="21">
        <v>5</v>
      </c>
      <c r="J42" s="25"/>
      <c r="K42" s="29" t="s">
        <v>55</v>
      </c>
      <c r="L42" s="34">
        <f>SUM(L32:L41)</f>
        <v>18</v>
      </c>
      <c r="M42" s="21"/>
      <c r="N42" s="29" t="s">
        <v>55</v>
      </c>
      <c r="O42" s="34">
        <f>SUM(O33:O40)</f>
        <v>13</v>
      </c>
      <c r="P42" s="21"/>
      <c r="Q42" s="30"/>
      <c r="R42" s="21"/>
    </row>
  </sheetData>
  <mergeCells count="44">
    <mergeCell ref="K29:R29"/>
    <mergeCell ref="A36:A37"/>
    <mergeCell ref="Q30:R30"/>
    <mergeCell ref="B30:D30"/>
    <mergeCell ref="E30:G30"/>
    <mergeCell ref="H30:I30"/>
    <mergeCell ref="K30:M30"/>
    <mergeCell ref="N30:P30"/>
    <mergeCell ref="K13:R13"/>
    <mergeCell ref="B14:D14"/>
    <mergeCell ref="E14:G14"/>
    <mergeCell ref="H14:I14"/>
    <mergeCell ref="K14:M14"/>
    <mergeCell ref="N14:P14"/>
    <mergeCell ref="Q14:R14"/>
    <mergeCell ref="A16:A19"/>
    <mergeCell ref="A20:A22"/>
    <mergeCell ref="A32:A34"/>
    <mergeCell ref="B13:I13"/>
    <mergeCell ref="C6:D6"/>
    <mergeCell ref="F6:G6"/>
    <mergeCell ref="F11:G11"/>
    <mergeCell ref="F10:G10"/>
    <mergeCell ref="F9:G9"/>
    <mergeCell ref="F8:G8"/>
    <mergeCell ref="F7:G7"/>
    <mergeCell ref="B29:I29"/>
    <mergeCell ref="C5:D5"/>
    <mergeCell ref="C4:D4"/>
    <mergeCell ref="C3:D3"/>
    <mergeCell ref="C2:D2"/>
    <mergeCell ref="C11:D11"/>
    <mergeCell ref="C10:D10"/>
    <mergeCell ref="C9:D9"/>
    <mergeCell ref="C8:D8"/>
    <mergeCell ref="C7:D7"/>
    <mergeCell ref="M2:Q2"/>
    <mergeCell ref="J5:K5"/>
    <mergeCell ref="J4:K4"/>
    <mergeCell ref="J3:K3"/>
    <mergeCell ref="F2:G2"/>
    <mergeCell ref="F5:G5"/>
    <mergeCell ref="F4:G4"/>
    <mergeCell ref="F3:G3"/>
  </mergeCells>
  <conditionalFormatting sqref="F22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33" right="0.31" top="0.48" bottom="0.74803149606299213" header="0.31496062992125984" footer="0.31496062992125984"/>
  <pageSetup paperSize="9" scale="60" orientation="landscape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59A01-3A38-42E5-871B-2251B8EB9B05}">
  <dimension ref="A1:R43"/>
  <sheetViews>
    <sheetView topLeftCell="B1" zoomScale="90" zoomScaleNormal="90" zoomScaleSheetLayoutView="80" workbookViewId="0">
      <selection activeCell="B25" sqref="B25"/>
    </sheetView>
  </sheetViews>
  <sheetFormatPr defaultRowHeight="14.5" x14ac:dyDescent="0.35"/>
  <cols>
    <col min="1" max="1" width="9.81640625" style="24" customWidth="1"/>
    <col min="2" max="2" width="20.81640625" customWidth="1"/>
    <col min="3" max="3" width="5.81640625" style="35" customWidth="1"/>
    <col min="4" max="4" width="13.1796875" customWidth="1"/>
    <col min="5" max="5" width="22.54296875" customWidth="1"/>
    <col min="6" max="6" width="5.81640625" style="35" customWidth="1"/>
    <col min="7" max="8" width="14.54296875" customWidth="1"/>
    <col min="10" max="10" width="7.81640625" customWidth="1"/>
    <col min="11" max="11" width="22.1796875" customWidth="1"/>
    <col min="12" max="12" width="6.1796875" style="35" customWidth="1"/>
    <col min="13" max="13" width="12.81640625" customWidth="1"/>
    <col min="14" max="14" width="27.81640625" customWidth="1"/>
    <col min="15" max="15" width="6.54296875" style="35" customWidth="1"/>
    <col min="16" max="16" width="14" customWidth="1"/>
    <col min="17" max="17" width="13.81640625" customWidth="1"/>
  </cols>
  <sheetData>
    <row r="1" spans="1:18" ht="15" thickBot="1" x14ac:dyDescent="0.4"/>
    <row r="2" spans="1:18" ht="45.75" customHeight="1" thickTop="1" thickBot="1" x14ac:dyDescent="0.4">
      <c r="B2" s="1" t="s">
        <v>0</v>
      </c>
      <c r="C2" s="129" t="s">
        <v>1</v>
      </c>
      <c r="D2" s="130"/>
      <c r="E2" s="114" t="s">
        <v>2</v>
      </c>
      <c r="F2" s="122" t="s">
        <v>3</v>
      </c>
      <c r="G2" s="122"/>
      <c r="I2" s="56" t="s">
        <v>4</v>
      </c>
      <c r="J2" s="57"/>
      <c r="K2" s="58"/>
      <c r="L2" s="59"/>
      <c r="M2" s="119" t="s">
        <v>5</v>
      </c>
      <c r="N2" s="119"/>
      <c r="O2" s="119"/>
      <c r="P2" s="119"/>
      <c r="Q2" s="119"/>
    </row>
    <row r="3" spans="1:18" ht="20.149999999999999" customHeight="1" thickTop="1" x14ac:dyDescent="0.35">
      <c r="B3" s="3" t="s">
        <v>6</v>
      </c>
      <c r="C3" s="127">
        <v>63</v>
      </c>
      <c r="D3" s="128"/>
      <c r="E3" s="63">
        <f>SUM(C16:C19,F16:F19,L16:L19,O16:O19,C32:C34,F32:F34)</f>
        <v>63</v>
      </c>
      <c r="F3" s="125"/>
      <c r="G3" s="126"/>
      <c r="I3" s="2" t="s">
        <v>7</v>
      </c>
      <c r="J3" s="120"/>
      <c r="K3" s="121"/>
      <c r="L3" s="43"/>
      <c r="M3" s="46"/>
      <c r="N3" s="46"/>
      <c r="O3" s="49"/>
      <c r="P3" s="46"/>
    </row>
    <row r="4" spans="1:18" ht="20.149999999999999" customHeight="1" x14ac:dyDescent="0.35">
      <c r="B4" s="4" t="s">
        <v>8</v>
      </c>
      <c r="C4" s="127">
        <v>17</v>
      </c>
      <c r="D4" s="128"/>
      <c r="E4" s="64">
        <f>SUM(C20:C22,F20:F22,L20:L22,O20:O22)</f>
        <v>17</v>
      </c>
      <c r="F4" s="123"/>
      <c r="G4" s="124"/>
      <c r="I4" s="2" t="s">
        <v>9</v>
      </c>
      <c r="J4" s="120" t="s">
        <v>10</v>
      </c>
      <c r="K4" s="121"/>
      <c r="L4" s="43"/>
      <c r="M4" s="46"/>
      <c r="N4" s="47"/>
      <c r="O4" s="49"/>
      <c r="P4" s="46"/>
    </row>
    <row r="5" spans="1:18" ht="20.149999999999999" customHeight="1" x14ac:dyDescent="0.35">
      <c r="B5" s="5" t="s">
        <v>11</v>
      </c>
      <c r="C5" s="127">
        <v>15</v>
      </c>
      <c r="D5" s="128"/>
      <c r="E5" s="64">
        <f>SUM(O23:O23,F35:F35,I35:I35,O35:O35)</f>
        <v>15</v>
      </c>
      <c r="F5" s="123"/>
      <c r="G5" s="124"/>
      <c r="I5" s="2" t="s">
        <v>12</v>
      </c>
      <c r="J5" s="120">
        <v>2021</v>
      </c>
      <c r="K5" s="121"/>
      <c r="L5" s="43"/>
      <c r="M5" s="46"/>
      <c r="N5" s="46"/>
      <c r="O5" s="49"/>
      <c r="P5" s="46"/>
    </row>
    <row r="6" spans="1:18" ht="20.149999999999999" customHeight="1" x14ac:dyDescent="0.35">
      <c r="B6" s="6" t="s">
        <v>13</v>
      </c>
      <c r="C6" s="127">
        <v>12</v>
      </c>
      <c r="D6" s="128"/>
      <c r="E6" s="64">
        <f>SUM(L36:L39)</f>
        <v>12</v>
      </c>
      <c r="F6" s="123"/>
      <c r="G6" s="124"/>
      <c r="M6" s="46"/>
      <c r="N6" s="67"/>
      <c r="O6" s="113"/>
      <c r="P6" s="67"/>
    </row>
    <row r="7" spans="1:18" ht="20.149999999999999" customHeight="1" x14ac:dyDescent="0.35">
      <c r="B7" s="7" t="s">
        <v>14</v>
      </c>
      <c r="C7" s="127">
        <v>32</v>
      </c>
      <c r="D7" s="128"/>
      <c r="E7" s="64">
        <f>SUM(F24,L24,O24,C40:C42,F40:F42,L40:L41)</f>
        <v>32</v>
      </c>
      <c r="F7" s="123"/>
      <c r="G7" s="124"/>
      <c r="I7" s="44" t="s">
        <v>79</v>
      </c>
      <c r="M7" s="46"/>
      <c r="N7" s="46"/>
      <c r="O7" s="49"/>
      <c r="P7" s="46"/>
    </row>
    <row r="8" spans="1:18" ht="20.149999999999999" customHeight="1" x14ac:dyDescent="0.35">
      <c r="B8" s="1" t="s">
        <v>16</v>
      </c>
      <c r="C8" s="129">
        <f>SUM(C3:C7)</f>
        <v>139</v>
      </c>
      <c r="D8" s="130"/>
      <c r="E8" s="65">
        <f>SUM(E3:E7)</f>
        <v>139</v>
      </c>
      <c r="F8" s="123"/>
      <c r="G8" s="124"/>
      <c r="I8" s="60" t="s">
        <v>159</v>
      </c>
      <c r="M8" s="46"/>
      <c r="N8" s="46"/>
      <c r="O8" s="49"/>
      <c r="P8" s="46"/>
    </row>
    <row r="9" spans="1:18" ht="20.149999999999999" customHeight="1" x14ac:dyDescent="0.35">
      <c r="B9" s="69"/>
      <c r="C9" s="132"/>
      <c r="D9" s="132"/>
      <c r="E9" s="113"/>
      <c r="F9" s="132"/>
      <c r="G9" s="132"/>
      <c r="I9" s="60" t="s">
        <v>172</v>
      </c>
      <c r="M9" s="51"/>
      <c r="N9" s="51"/>
      <c r="O9" s="52"/>
      <c r="P9" s="51"/>
      <c r="Q9" s="25"/>
    </row>
    <row r="10" spans="1:18" ht="20.149999999999999" customHeight="1" x14ac:dyDescent="0.35">
      <c r="B10" s="69"/>
      <c r="C10" s="132"/>
      <c r="D10" s="132"/>
      <c r="E10" s="113"/>
      <c r="F10" s="132"/>
      <c r="G10" s="132"/>
      <c r="I10" s="61"/>
      <c r="M10" s="51"/>
      <c r="N10" s="51"/>
      <c r="O10" s="52"/>
      <c r="P10" s="51"/>
      <c r="Q10" s="25"/>
    </row>
    <row r="11" spans="1:18" ht="20.149999999999999" customHeight="1" x14ac:dyDescent="0.35">
      <c r="B11" s="70"/>
      <c r="C11" s="131"/>
      <c r="D11" s="131"/>
      <c r="E11" s="115"/>
      <c r="F11" s="132"/>
      <c r="G11" s="132"/>
      <c r="K11" s="67"/>
      <c r="L11" s="113"/>
      <c r="M11" s="67"/>
      <c r="N11" s="47"/>
      <c r="O11" s="50"/>
      <c r="P11" s="47"/>
    </row>
    <row r="12" spans="1:18" ht="15" thickBot="1" x14ac:dyDescent="0.4"/>
    <row r="13" spans="1:18" ht="20.149999999999999" customHeight="1" thickBot="1" x14ac:dyDescent="0.5">
      <c r="B13" s="139" t="s">
        <v>155</v>
      </c>
      <c r="C13" s="140"/>
      <c r="D13" s="140"/>
      <c r="E13" s="140"/>
      <c r="F13" s="140"/>
      <c r="G13" s="140"/>
      <c r="H13" s="140"/>
      <c r="I13" s="141"/>
      <c r="J13" s="28"/>
      <c r="K13" s="139" t="s">
        <v>156</v>
      </c>
      <c r="L13" s="140"/>
      <c r="M13" s="140"/>
      <c r="N13" s="140"/>
      <c r="O13" s="140"/>
      <c r="P13" s="140"/>
      <c r="Q13" s="140"/>
      <c r="R13" s="141"/>
    </row>
    <row r="14" spans="1:18" ht="20.149999999999999" customHeight="1" x14ac:dyDescent="0.35">
      <c r="B14" s="142" t="s">
        <v>17</v>
      </c>
      <c r="C14" s="143"/>
      <c r="D14" s="144"/>
      <c r="E14" s="142" t="s">
        <v>18</v>
      </c>
      <c r="F14" s="143"/>
      <c r="G14" s="144"/>
      <c r="H14" s="145" t="s">
        <v>19</v>
      </c>
      <c r="I14" s="146"/>
      <c r="J14" s="31"/>
      <c r="K14" s="142" t="s">
        <v>17</v>
      </c>
      <c r="L14" s="143"/>
      <c r="M14" s="144"/>
      <c r="N14" s="142" t="s">
        <v>18</v>
      </c>
      <c r="O14" s="143"/>
      <c r="P14" s="144"/>
      <c r="Q14" s="145" t="s">
        <v>19</v>
      </c>
      <c r="R14" s="146"/>
    </row>
    <row r="15" spans="1:18" ht="20.149999999999999" customHeight="1" x14ac:dyDescent="0.35">
      <c r="B15" s="26" t="s">
        <v>20</v>
      </c>
      <c r="C15" s="53" t="s">
        <v>21</v>
      </c>
      <c r="D15" s="27" t="s">
        <v>22</v>
      </c>
      <c r="E15" s="26" t="s">
        <v>20</v>
      </c>
      <c r="F15" s="42" t="s">
        <v>21</v>
      </c>
      <c r="G15" s="110" t="s">
        <v>22</v>
      </c>
      <c r="H15" s="8" t="s">
        <v>20</v>
      </c>
      <c r="I15" s="10" t="s">
        <v>21</v>
      </c>
      <c r="J15" s="32"/>
      <c r="K15" s="9" t="s">
        <v>20</v>
      </c>
      <c r="L15" s="42" t="s">
        <v>21</v>
      </c>
      <c r="M15" s="110" t="s">
        <v>22</v>
      </c>
      <c r="N15" s="9" t="s">
        <v>20</v>
      </c>
      <c r="O15" s="41" t="s">
        <v>21</v>
      </c>
      <c r="P15" s="10" t="s">
        <v>22</v>
      </c>
      <c r="Q15" s="8" t="s">
        <v>20</v>
      </c>
      <c r="R15" s="10" t="s">
        <v>21</v>
      </c>
    </row>
    <row r="16" spans="1:18" ht="81.75" customHeight="1" x14ac:dyDescent="0.35">
      <c r="A16" s="133" t="s">
        <v>6</v>
      </c>
      <c r="B16" s="11" t="s">
        <v>23</v>
      </c>
      <c r="C16" s="36">
        <v>4</v>
      </c>
      <c r="D16" s="12" t="s">
        <v>80</v>
      </c>
      <c r="E16" s="11" t="s">
        <v>25</v>
      </c>
      <c r="F16" s="36">
        <v>4</v>
      </c>
      <c r="G16" s="12" t="s">
        <v>81</v>
      </c>
      <c r="H16" s="22"/>
      <c r="I16" s="23"/>
      <c r="J16" s="33"/>
      <c r="K16" s="11" t="s">
        <v>27</v>
      </c>
      <c r="L16" s="36">
        <v>3</v>
      </c>
      <c r="M16" s="12" t="s">
        <v>28</v>
      </c>
      <c r="N16" s="11" t="s">
        <v>82</v>
      </c>
      <c r="O16" s="48">
        <v>3</v>
      </c>
      <c r="P16" s="55" t="s">
        <v>30</v>
      </c>
      <c r="Q16" s="22"/>
      <c r="R16" s="23"/>
    </row>
    <row r="17" spans="1:18" ht="217.5" x14ac:dyDescent="0.35">
      <c r="A17" s="134"/>
      <c r="B17" s="11" t="s">
        <v>31</v>
      </c>
      <c r="C17" s="36">
        <v>4</v>
      </c>
      <c r="D17" s="12" t="s">
        <v>83</v>
      </c>
      <c r="E17" s="11" t="s">
        <v>84</v>
      </c>
      <c r="F17" s="36">
        <v>3</v>
      </c>
      <c r="G17" s="12" t="s">
        <v>85</v>
      </c>
      <c r="H17" s="22"/>
      <c r="I17" s="23"/>
      <c r="J17" s="33"/>
      <c r="K17" s="11" t="s">
        <v>35</v>
      </c>
      <c r="L17" s="36">
        <v>3</v>
      </c>
      <c r="M17" s="12" t="s">
        <v>86</v>
      </c>
      <c r="N17" s="11" t="s">
        <v>87</v>
      </c>
      <c r="O17" s="36">
        <v>3</v>
      </c>
      <c r="P17" s="12" t="s">
        <v>88</v>
      </c>
      <c r="Q17" s="22"/>
      <c r="R17" s="23"/>
    </row>
    <row r="18" spans="1:18" ht="72.5" x14ac:dyDescent="0.35">
      <c r="A18" s="134"/>
      <c r="B18" s="11" t="s">
        <v>39</v>
      </c>
      <c r="C18" s="36">
        <v>4</v>
      </c>
      <c r="D18" s="12"/>
      <c r="E18" s="11" t="s">
        <v>40</v>
      </c>
      <c r="F18" s="36">
        <v>2</v>
      </c>
      <c r="G18" s="12"/>
      <c r="H18" s="22"/>
      <c r="I18" s="23"/>
      <c r="J18" s="33"/>
      <c r="K18" s="11" t="s">
        <v>41</v>
      </c>
      <c r="L18" s="36">
        <v>3</v>
      </c>
      <c r="M18" s="12" t="s">
        <v>42</v>
      </c>
      <c r="N18" s="11" t="s">
        <v>43</v>
      </c>
      <c r="O18" s="36">
        <v>3</v>
      </c>
      <c r="P18" s="12" t="s">
        <v>44</v>
      </c>
      <c r="Q18" s="22"/>
      <c r="R18" s="23"/>
    </row>
    <row r="19" spans="1:18" ht="174" x14ac:dyDescent="0.35">
      <c r="A19" s="135"/>
      <c r="B19" s="11"/>
      <c r="C19" s="36"/>
      <c r="D19" s="12"/>
      <c r="E19" s="11" t="s">
        <v>45</v>
      </c>
      <c r="F19" s="36">
        <v>3</v>
      </c>
      <c r="G19" s="12" t="s">
        <v>89</v>
      </c>
      <c r="H19" s="22"/>
      <c r="I19" s="23"/>
      <c r="J19" s="33"/>
      <c r="K19" s="11" t="s">
        <v>47</v>
      </c>
      <c r="L19" s="36">
        <v>3</v>
      </c>
      <c r="M19" s="12" t="s">
        <v>90</v>
      </c>
      <c r="N19" s="11"/>
      <c r="O19" s="36"/>
      <c r="P19" s="12"/>
      <c r="Q19" s="22"/>
      <c r="R19" s="23"/>
    </row>
    <row r="20" spans="1:18" ht="58" x14ac:dyDescent="0.35">
      <c r="A20" s="136" t="s">
        <v>8</v>
      </c>
      <c r="B20" s="13" t="s">
        <v>162</v>
      </c>
      <c r="C20" s="37">
        <v>2</v>
      </c>
      <c r="D20" s="14"/>
      <c r="E20" s="13" t="s">
        <v>164</v>
      </c>
      <c r="F20" s="37">
        <v>2</v>
      </c>
      <c r="G20" s="14"/>
      <c r="H20" s="22"/>
      <c r="I20" s="23"/>
      <c r="J20" s="33"/>
      <c r="K20" s="13" t="s">
        <v>165</v>
      </c>
      <c r="L20" s="37">
        <v>2</v>
      </c>
      <c r="M20" s="14"/>
      <c r="N20" s="13" t="s">
        <v>168</v>
      </c>
      <c r="O20" s="37">
        <v>3</v>
      </c>
      <c r="P20" s="14"/>
      <c r="Q20" s="22"/>
      <c r="R20" s="23"/>
    </row>
    <row r="21" spans="1:18" ht="50.25" customHeight="1" x14ac:dyDescent="0.35">
      <c r="A21" s="137"/>
      <c r="B21" s="13" t="s">
        <v>163</v>
      </c>
      <c r="C21" s="37">
        <v>2</v>
      </c>
      <c r="D21" s="14"/>
      <c r="E21" s="13"/>
      <c r="F21" s="37"/>
      <c r="G21" s="14"/>
      <c r="H21" s="22"/>
      <c r="I21" s="23"/>
      <c r="J21" s="33"/>
      <c r="K21" s="13" t="s">
        <v>167</v>
      </c>
      <c r="L21" s="37">
        <v>3</v>
      </c>
      <c r="M21" s="14"/>
      <c r="N21" s="13"/>
      <c r="O21" s="37"/>
      <c r="P21" s="14"/>
      <c r="Q21" s="22"/>
      <c r="R21" s="23"/>
    </row>
    <row r="22" spans="1:18" ht="60.75" customHeight="1" x14ac:dyDescent="0.35">
      <c r="A22" s="138"/>
      <c r="B22" s="13" t="s">
        <v>166</v>
      </c>
      <c r="C22" s="37">
        <v>3</v>
      </c>
      <c r="D22" s="14"/>
      <c r="E22" s="13"/>
      <c r="F22" s="37"/>
      <c r="G22" s="14"/>
      <c r="H22" s="22"/>
      <c r="I22" s="23"/>
      <c r="J22" s="33"/>
      <c r="K22" s="13"/>
      <c r="L22" s="37"/>
      <c r="M22" s="14"/>
      <c r="N22" s="13"/>
      <c r="O22" s="37"/>
      <c r="P22" s="14"/>
      <c r="Q22" s="22"/>
      <c r="R22" s="23"/>
    </row>
    <row r="23" spans="1:18" ht="58" x14ac:dyDescent="0.35">
      <c r="A23" s="62" t="s">
        <v>11</v>
      </c>
      <c r="B23" s="68"/>
      <c r="C23" s="38"/>
      <c r="D23" s="16"/>
      <c r="E23" s="15"/>
      <c r="F23" s="38"/>
      <c r="G23" s="16"/>
      <c r="H23" s="22"/>
      <c r="I23" s="23"/>
      <c r="J23" s="33"/>
      <c r="K23" s="15"/>
      <c r="L23" s="38"/>
      <c r="M23" s="16"/>
      <c r="N23" s="15" t="s">
        <v>49</v>
      </c>
      <c r="O23" s="38">
        <v>3</v>
      </c>
      <c r="P23" s="16" t="s">
        <v>47</v>
      </c>
      <c r="Q23" s="22"/>
      <c r="R23" s="23"/>
    </row>
    <row r="24" spans="1:18" ht="30" customHeight="1" x14ac:dyDescent="0.35">
      <c r="A24" s="73" t="s">
        <v>14</v>
      </c>
      <c r="B24" s="19"/>
      <c r="C24" s="40"/>
      <c r="D24" s="20"/>
      <c r="E24" s="19" t="s">
        <v>51</v>
      </c>
      <c r="F24" s="40">
        <v>3</v>
      </c>
      <c r="G24" s="20"/>
      <c r="H24" s="22"/>
      <c r="I24" s="23"/>
      <c r="J24" s="33"/>
      <c r="K24" s="19" t="s">
        <v>52</v>
      </c>
      <c r="L24" s="40">
        <v>3</v>
      </c>
      <c r="M24" s="20"/>
      <c r="N24" s="19" t="s">
        <v>53</v>
      </c>
      <c r="O24" s="40">
        <v>3</v>
      </c>
      <c r="P24" s="20"/>
      <c r="Q24" s="22"/>
      <c r="R24" s="23"/>
    </row>
    <row r="25" spans="1:18" s="90" customFormat="1" ht="45.5" customHeight="1" x14ac:dyDescent="0.35">
      <c r="A25" s="113"/>
      <c r="B25" s="91" t="s">
        <v>174</v>
      </c>
      <c r="C25" s="87"/>
      <c r="D25" s="88" t="s">
        <v>54</v>
      </c>
      <c r="E25" s="86"/>
      <c r="F25" s="87"/>
      <c r="G25" s="88"/>
      <c r="H25" s="89"/>
      <c r="I25" s="88"/>
      <c r="J25" s="67"/>
      <c r="K25" s="86"/>
      <c r="L25" s="87"/>
      <c r="M25" s="88"/>
      <c r="N25" s="86"/>
      <c r="O25" s="87"/>
      <c r="P25" s="88"/>
      <c r="Q25" s="89"/>
      <c r="R25" s="88"/>
    </row>
    <row r="26" spans="1:18" ht="30" customHeight="1" thickBot="1" x14ac:dyDescent="0.4">
      <c r="B26" s="29" t="s">
        <v>55</v>
      </c>
      <c r="C26" s="34">
        <f>SUM(C16:C24)</f>
        <v>19</v>
      </c>
      <c r="D26" s="45"/>
      <c r="E26" s="29" t="s">
        <v>55</v>
      </c>
      <c r="F26" s="34">
        <f>SUM(F16:F24)</f>
        <v>17</v>
      </c>
      <c r="G26" s="45"/>
      <c r="H26" s="30"/>
      <c r="I26" s="45"/>
      <c r="J26" s="25"/>
      <c r="K26" s="29" t="s">
        <v>55</v>
      </c>
      <c r="L26" s="34">
        <f>SUM(L16:L24)</f>
        <v>20</v>
      </c>
      <c r="M26" s="45"/>
      <c r="N26" s="29" t="s">
        <v>55</v>
      </c>
      <c r="O26" s="34">
        <f>SUM(O16:O24)</f>
        <v>18</v>
      </c>
      <c r="P26" s="45"/>
      <c r="Q26" s="30"/>
      <c r="R26" s="45"/>
    </row>
    <row r="27" spans="1:18" ht="20.149999999999999" customHeight="1" x14ac:dyDescent="0.35"/>
    <row r="28" spans="1:18" ht="20.149999999999999" customHeight="1" thickBot="1" x14ac:dyDescent="0.4"/>
    <row r="29" spans="1:18" ht="20.149999999999999" customHeight="1" thickBot="1" x14ac:dyDescent="0.5">
      <c r="B29" s="139" t="s">
        <v>157</v>
      </c>
      <c r="C29" s="140"/>
      <c r="D29" s="140"/>
      <c r="E29" s="140"/>
      <c r="F29" s="140"/>
      <c r="G29" s="140"/>
      <c r="H29" s="140"/>
      <c r="I29" s="141"/>
      <c r="J29" s="28"/>
      <c r="K29" s="139" t="s">
        <v>158</v>
      </c>
      <c r="L29" s="140"/>
      <c r="M29" s="140"/>
      <c r="N29" s="140"/>
      <c r="O29" s="140"/>
      <c r="P29" s="140"/>
      <c r="Q29" s="140"/>
      <c r="R29" s="141"/>
    </row>
    <row r="30" spans="1:18" ht="20.149999999999999" customHeight="1" x14ac:dyDescent="0.35">
      <c r="B30" s="142" t="s">
        <v>17</v>
      </c>
      <c r="C30" s="143"/>
      <c r="D30" s="144"/>
      <c r="E30" s="142" t="s">
        <v>18</v>
      </c>
      <c r="F30" s="143"/>
      <c r="G30" s="144"/>
      <c r="H30" s="145" t="s">
        <v>19</v>
      </c>
      <c r="I30" s="146"/>
      <c r="J30" s="31"/>
      <c r="K30" s="142" t="s">
        <v>17</v>
      </c>
      <c r="L30" s="143"/>
      <c r="M30" s="144"/>
      <c r="N30" s="142" t="s">
        <v>18</v>
      </c>
      <c r="O30" s="143"/>
      <c r="P30" s="144"/>
      <c r="Q30" s="145" t="s">
        <v>19</v>
      </c>
      <c r="R30" s="146"/>
    </row>
    <row r="31" spans="1:18" ht="20.149999999999999" customHeight="1" x14ac:dyDescent="0.35">
      <c r="B31" s="9" t="s">
        <v>20</v>
      </c>
      <c r="C31" s="41" t="s">
        <v>21</v>
      </c>
      <c r="D31" s="10" t="s">
        <v>22</v>
      </c>
      <c r="E31" s="9" t="s">
        <v>20</v>
      </c>
      <c r="F31" s="41" t="s">
        <v>21</v>
      </c>
      <c r="G31" s="10" t="s">
        <v>22</v>
      </c>
      <c r="H31" s="8" t="s">
        <v>20</v>
      </c>
      <c r="I31" s="10" t="s">
        <v>21</v>
      </c>
      <c r="J31" s="32"/>
      <c r="K31" s="9" t="s">
        <v>20</v>
      </c>
      <c r="L31" s="41" t="s">
        <v>21</v>
      </c>
      <c r="M31" s="10" t="s">
        <v>22</v>
      </c>
      <c r="N31" s="9" t="s">
        <v>20</v>
      </c>
      <c r="O31" s="41" t="s">
        <v>21</v>
      </c>
      <c r="P31" s="10" t="s">
        <v>22</v>
      </c>
      <c r="Q31" s="8" t="s">
        <v>20</v>
      </c>
      <c r="R31" s="10" t="s">
        <v>21</v>
      </c>
    </row>
    <row r="32" spans="1:18" ht="72.5" x14ac:dyDescent="0.35">
      <c r="A32" s="133" t="s">
        <v>6</v>
      </c>
      <c r="B32" s="11" t="s">
        <v>56</v>
      </c>
      <c r="C32" s="36">
        <v>3</v>
      </c>
      <c r="D32" s="12" t="s">
        <v>57</v>
      </c>
      <c r="E32" s="11" t="s">
        <v>58</v>
      </c>
      <c r="F32" s="36">
        <v>3</v>
      </c>
      <c r="G32" s="12" t="s">
        <v>59</v>
      </c>
      <c r="H32" s="22"/>
      <c r="I32" s="23"/>
      <c r="J32" s="33"/>
      <c r="K32" s="71"/>
      <c r="L32" s="54"/>
      <c r="M32" s="12"/>
      <c r="N32" s="71"/>
      <c r="O32" s="54"/>
      <c r="P32" s="12"/>
      <c r="Q32" s="22"/>
      <c r="R32" s="23"/>
    </row>
    <row r="33" spans="1:18" ht="50.25" customHeight="1" x14ac:dyDescent="0.35">
      <c r="A33" s="134"/>
      <c r="B33" s="11" t="s">
        <v>60</v>
      </c>
      <c r="C33" s="36">
        <v>3</v>
      </c>
      <c r="D33" s="12" t="s">
        <v>61</v>
      </c>
      <c r="E33" s="11" t="s">
        <v>62</v>
      </c>
      <c r="F33" s="36">
        <v>3</v>
      </c>
      <c r="G33" s="12" t="s">
        <v>63</v>
      </c>
      <c r="H33" s="22"/>
      <c r="I33" s="23"/>
      <c r="J33" s="33"/>
      <c r="K33" s="11"/>
      <c r="L33" s="36"/>
      <c r="M33" s="12"/>
      <c r="N33" s="11"/>
      <c r="O33" s="36"/>
      <c r="P33" s="12"/>
      <c r="Q33" s="22"/>
      <c r="R33" s="23"/>
    </row>
    <row r="34" spans="1:18" ht="50.25" customHeight="1" x14ac:dyDescent="0.35">
      <c r="A34" s="134"/>
      <c r="B34" s="11" t="s">
        <v>64</v>
      </c>
      <c r="C34" s="36">
        <v>3</v>
      </c>
      <c r="D34" s="12" t="s">
        <v>65</v>
      </c>
      <c r="E34" s="11" t="s">
        <v>66</v>
      </c>
      <c r="F34" s="36">
        <v>3</v>
      </c>
      <c r="G34" s="12" t="s">
        <v>91</v>
      </c>
      <c r="H34" s="22"/>
      <c r="I34" s="23"/>
      <c r="J34" s="33"/>
      <c r="K34" s="11"/>
      <c r="L34" s="36"/>
      <c r="M34" s="12"/>
      <c r="N34" s="11"/>
      <c r="O34" s="36"/>
      <c r="P34" s="12"/>
      <c r="Q34" s="22"/>
      <c r="R34" s="23"/>
    </row>
    <row r="35" spans="1:18" ht="53.25" customHeight="1" x14ac:dyDescent="0.35">
      <c r="A35" s="62" t="s">
        <v>11</v>
      </c>
      <c r="B35" s="15"/>
      <c r="C35" s="38"/>
      <c r="D35" s="16"/>
      <c r="E35" s="15" t="s">
        <v>68</v>
      </c>
      <c r="F35" s="38">
        <v>2</v>
      </c>
      <c r="G35" s="16"/>
      <c r="H35" s="76"/>
      <c r="I35" s="66"/>
      <c r="J35" s="33"/>
      <c r="K35" s="15"/>
      <c r="L35" s="38"/>
      <c r="M35" s="16"/>
      <c r="N35" s="15" t="s">
        <v>92</v>
      </c>
      <c r="O35" s="38">
        <v>10</v>
      </c>
      <c r="P35" s="16" t="s">
        <v>72</v>
      </c>
      <c r="Q35" s="22"/>
      <c r="R35" s="23"/>
    </row>
    <row r="36" spans="1:18" ht="30" customHeight="1" x14ac:dyDescent="0.35">
      <c r="A36" s="108" t="s">
        <v>13</v>
      </c>
      <c r="B36" s="17"/>
      <c r="C36" s="39"/>
      <c r="D36" s="18"/>
      <c r="E36" s="17"/>
      <c r="F36" s="39"/>
      <c r="G36" s="18"/>
      <c r="H36" s="22"/>
      <c r="I36" s="23"/>
      <c r="J36" s="33"/>
      <c r="K36" s="17" t="s">
        <v>70</v>
      </c>
      <c r="L36" s="39">
        <v>3</v>
      </c>
      <c r="M36" s="18"/>
      <c r="N36" s="17"/>
      <c r="O36" s="39"/>
      <c r="P36" s="18"/>
      <c r="Q36" s="22"/>
      <c r="R36" s="23"/>
    </row>
    <row r="37" spans="1:18" ht="30" customHeight="1" x14ac:dyDescent="0.35">
      <c r="A37" s="108"/>
      <c r="B37" s="17"/>
      <c r="C37" s="39"/>
      <c r="D37" s="18"/>
      <c r="E37" s="17"/>
      <c r="F37" s="39"/>
      <c r="G37" s="18"/>
      <c r="H37" s="22"/>
      <c r="I37" s="23"/>
      <c r="J37" s="33"/>
      <c r="K37" s="17" t="s">
        <v>70</v>
      </c>
      <c r="L37" s="39">
        <v>3</v>
      </c>
      <c r="M37" s="18"/>
      <c r="N37" s="17"/>
      <c r="O37" s="39"/>
      <c r="P37" s="18"/>
      <c r="Q37" s="22"/>
      <c r="R37" s="23"/>
    </row>
    <row r="38" spans="1:18" ht="30" customHeight="1" x14ac:dyDescent="0.35">
      <c r="A38" s="108"/>
      <c r="B38" s="17"/>
      <c r="C38" s="39"/>
      <c r="D38" s="18"/>
      <c r="E38" s="17"/>
      <c r="F38" s="39"/>
      <c r="G38" s="18"/>
      <c r="H38" s="22"/>
      <c r="I38" s="23"/>
      <c r="J38" s="33"/>
      <c r="K38" s="17" t="s">
        <v>70</v>
      </c>
      <c r="L38" s="39">
        <v>3</v>
      </c>
      <c r="M38" s="18"/>
      <c r="N38" s="17"/>
      <c r="O38" s="39"/>
      <c r="P38" s="18"/>
      <c r="Q38" s="22"/>
      <c r="R38" s="23"/>
    </row>
    <row r="39" spans="1:18" ht="30" customHeight="1" x14ac:dyDescent="0.35">
      <c r="A39" s="108"/>
      <c r="B39" s="17"/>
      <c r="C39" s="39"/>
      <c r="D39" s="18"/>
      <c r="E39" s="17"/>
      <c r="F39" s="39"/>
      <c r="G39" s="18"/>
      <c r="H39" s="22"/>
      <c r="I39" s="23"/>
      <c r="J39" s="33"/>
      <c r="K39" s="17" t="s">
        <v>70</v>
      </c>
      <c r="L39" s="39">
        <v>3</v>
      </c>
      <c r="M39" s="18"/>
      <c r="N39" s="17"/>
      <c r="O39" s="39"/>
      <c r="P39" s="18"/>
      <c r="Q39" s="22"/>
      <c r="R39" s="23"/>
    </row>
    <row r="40" spans="1:18" ht="30" customHeight="1" x14ac:dyDescent="0.35">
      <c r="A40" s="74" t="s">
        <v>14</v>
      </c>
      <c r="B40" s="19" t="s">
        <v>93</v>
      </c>
      <c r="C40" s="40">
        <v>3</v>
      </c>
      <c r="D40" s="20"/>
      <c r="E40" s="19" t="s">
        <v>75</v>
      </c>
      <c r="F40" s="40">
        <v>3</v>
      </c>
      <c r="G40" s="20"/>
      <c r="H40" s="22"/>
      <c r="I40" s="23"/>
      <c r="J40" s="33"/>
      <c r="K40" s="19" t="s">
        <v>94</v>
      </c>
      <c r="L40" s="40">
        <v>3</v>
      </c>
      <c r="M40" s="20"/>
      <c r="N40" s="19"/>
      <c r="O40" s="40"/>
      <c r="P40" s="20"/>
      <c r="Q40" s="22"/>
      <c r="R40" s="23"/>
    </row>
    <row r="41" spans="1:18" ht="30" customHeight="1" x14ac:dyDescent="0.35">
      <c r="A41" s="85"/>
      <c r="B41" s="84" t="s">
        <v>95</v>
      </c>
      <c r="C41" s="40">
        <v>3</v>
      </c>
      <c r="D41" s="83"/>
      <c r="E41" s="19" t="s">
        <v>78</v>
      </c>
      <c r="F41" s="82">
        <v>3</v>
      </c>
      <c r="G41" s="83"/>
      <c r="H41" s="78"/>
      <c r="I41" s="79"/>
      <c r="J41" s="33"/>
      <c r="K41" s="19" t="s">
        <v>96</v>
      </c>
      <c r="L41" s="82">
        <v>3</v>
      </c>
      <c r="M41" s="83"/>
      <c r="N41" s="84"/>
      <c r="O41" s="82"/>
      <c r="P41" s="83"/>
      <c r="Q41" s="78"/>
      <c r="R41" s="79"/>
    </row>
    <row r="42" spans="1:18" ht="30" customHeight="1" x14ac:dyDescent="0.35">
      <c r="A42" s="85"/>
      <c r="B42" s="84" t="s">
        <v>74</v>
      </c>
      <c r="C42" s="40">
        <v>3</v>
      </c>
      <c r="D42" s="83"/>
      <c r="E42" s="19" t="s">
        <v>76</v>
      </c>
      <c r="F42" s="82">
        <v>2</v>
      </c>
      <c r="G42" s="83"/>
      <c r="H42" s="78"/>
      <c r="I42" s="79"/>
      <c r="J42" s="33"/>
      <c r="K42" s="84"/>
      <c r="L42" s="82"/>
      <c r="M42" s="83"/>
      <c r="N42" s="84"/>
      <c r="O42" s="82"/>
      <c r="P42" s="83"/>
      <c r="Q42" s="78"/>
      <c r="R42" s="79"/>
    </row>
    <row r="43" spans="1:18" ht="30" customHeight="1" thickBot="1" x14ac:dyDescent="0.4">
      <c r="B43" s="29" t="s">
        <v>55</v>
      </c>
      <c r="C43" s="34">
        <f>SUM(C32:C42)</f>
        <v>18</v>
      </c>
      <c r="D43" s="21"/>
      <c r="E43" s="29" t="s">
        <v>55</v>
      </c>
      <c r="F43" s="34">
        <f>SUM(F32:F42)</f>
        <v>19</v>
      </c>
      <c r="G43" s="21"/>
      <c r="H43" s="30"/>
      <c r="I43" s="21"/>
      <c r="J43" s="25"/>
      <c r="K43" s="29" t="s">
        <v>55</v>
      </c>
      <c r="L43" s="34">
        <f>SUM(L32:L42)</f>
        <v>18</v>
      </c>
      <c r="M43" s="21"/>
      <c r="N43" s="29" t="s">
        <v>55</v>
      </c>
      <c r="O43" s="34">
        <f>SUM(O32:O42)</f>
        <v>10</v>
      </c>
      <c r="P43" s="21"/>
      <c r="Q43" s="30"/>
      <c r="R43" s="21"/>
    </row>
  </sheetData>
  <mergeCells count="43">
    <mergeCell ref="A32:A34"/>
    <mergeCell ref="A16:A19"/>
    <mergeCell ref="A20:A22"/>
    <mergeCell ref="B29:I29"/>
    <mergeCell ref="K29:R29"/>
    <mergeCell ref="B30:D30"/>
    <mergeCell ref="E30:G30"/>
    <mergeCell ref="H30:I30"/>
    <mergeCell ref="K30:M30"/>
    <mergeCell ref="N30:P30"/>
    <mergeCell ref="Q30:R30"/>
    <mergeCell ref="B13:I13"/>
    <mergeCell ref="K13:R13"/>
    <mergeCell ref="B14:D14"/>
    <mergeCell ref="E14:G14"/>
    <mergeCell ref="H14:I14"/>
    <mergeCell ref="K14:M14"/>
    <mergeCell ref="N14:P14"/>
    <mergeCell ref="Q14:R14"/>
    <mergeCell ref="C9:D9"/>
    <mergeCell ref="F9:G9"/>
    <mergeCell ref="C10:D10"/>
    <mergeCell ref="F10:G10"/>
    <mergeCell ref="C11:D11"/>
    <mergeCell ref="F11:G11"/>
    <mergeCell ref="C6:D6"/>
    <mergeCell ref="F6:G6"/>
    <mergeCell ref="C7:D7"/>
    <mergeCell ref="F7:G7"/>
    <mergeCell ref="C8:D8"/>
    <mergeCell ref="F8:G8"/>
    <mergeCell ref="C4:D4"/>
    <mergeCell ref="F4:G4"/>
    <mergeCell ref="J4:K4"/>
    <mergeCell ref="C5:D5"/>
    <mergeCell ref="F5:G5"/>
    <mergeCell ref="J5:K5"/>
    <mergeCell ref="C2:D2"/>
    <mergeCell ref="F2:G2"/>
    <mergeCell ref="M2:Q2"/>
    <mergeCell ref="C3:D3"/>
    <mergeCell ref="F3:G3"/>
    <mergeCell ref="J3:K3"/>
  </mergeCells>
  <conditionalFormatting sqref="F2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33" right="0.31" top="0.48" bottom="0.74803149606299213" header="0.31496062992125984" footer="0.31496062992125984"/>
  <pageSetup paperSize="9" scale="60" orientation="landscape" r:id="rId1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91416-77B8-4F4F-83E1-D25F234F9289}">
  <dimension ref="A1:R45"/>
  <sheetViews>
    <sheetView zoomScale="70" zoomScaleNormal="70" zoomScaleSheetLayoutView="80" workbookViewId="0">
      <selection activeCell="I10" sqref="I10"/>
    </sheetView>
  </sheetViews>
  <sheetFormatPr defaultRowHeight="14.5" x14ac:dyDescent="0.35"/>
  <cols>
    <col min="1" max="1" width="9.81640625" style="24" customWidth="1"/>
    <col min="2" max="2" width="20.81640625" customWidth="1"/>
    <col min="3" max="3" width="5.81640625" style="35" customWidth="1"/>
    <col min="4" max="4" width="13.1796875" customWidth="1"/>
    <col min="5" max="5" width="22.54296875" customWidth="1"/>
    <col min="6" max="6" width="5.81640625" style="35" customWidth="1"/>
    <col min="7" max="8" width="14.54296875" customWidth="1"/>
    <col min="10" max="10" width="7.81640625" customWidth="1"/>
    <col min="11" max="11" width="22.1796875" customWidth="1"/>
    <col min="12" max="12" width="6.1796875" style="35" customWidth="1"/>
    <col min="13" max="13" width="12.81640625" customWidth="1"/>
    <col min="14" max="14" width="27.81640625" customWidth="1"/>
    <col min="15" max="15" width="6.54296875" style="35" customWidth="1"/>
    <col min="16" max="16" width="12.1796875" customWidth="1"/>
    <col min="17" max="17" width="13.81640625" customWidth="1"/>
  </cols>
  <sheetData>
    <row r="1" spans="2:18" ht="15" thickBot="1" x14ac:dyDescent="0.4"/>
    <row r="2" spans="2:18" ht="45.75" customHeight="1" thickTop="1" thickBot="1" x14ac:dyDescent="0.4">
      <c r="B2" s="1" t="s">
        <v>0</v>
      </c>
      <c r="C2" s="129" t="s">
        <v>1</v>
      </c>
      <c r="D2" s="130"/>
      <c r="E2" s="114" t="s">
        <v>2</v>
      </c>
      <c r="F2" s="122" t="s">
        <v>3</v>
      </c>
      <c r="G2" s="122"/>
      <c r="I2" s="56" t="s">
        <v>4</v>
      </c>
      <c r="J2" s="57"/>
      <c r="K2" s="58"/>
      <c r="L2" s="59"/>
      <c r="M2" s="119" t="s">
        <v>5</v>
      </c>
      <c r="N2" s="119"/>
      <c r="O2" s="119"/>
      <c r="P2" s="119"/>
      <c r="Q2" s="119"/>
    </row>
    <row r="3" spans="2:18" ht="20.149999999999999" customHeight="1" thickTop="1" x14ac:dyDescent="0.35">
      <c r="B3" s="3" t="s">
        <v>6</v>
      </c>
      <c r="C3" s="127">
        <v>63</v>
      </c>
      <c r="D3" s="128"/>
      <c r="E3" s="63">
        <f>SUM(C17:C19,F17:F20,L17:L20,O17:O19,C34:C36,F34:F36,)</f>
        <v>63</v>
      </c>
      <c r="F3" s="125"/>
      <c r="G3" s="126"/>
      <c r="I3" s="2" t="s">
        <v>7</v>
      </c>
      <c r="J3" s="120"/>
      <c r="K3" s="121"/>
      <c r="L3" s="43"/>
      <c r="M3" s="46"/>
      <c r="N3" s="46"/>
      <c r="O3" s="49"/>
      <c r="P3" s="46"/>
    </row>
    <row r="4" spans="2:18" ht="20.149999999999999" customHeight="1" x14ac:dyDescent="0.35">
      <c r="B4" s="4" t="s">
        <v>8</v>
      </c>
      <c r="C4" s="127">
        <v>17</v>
      </c>
      <c r="D4" s="128"/>
      <c r="E4" s="64">
        <f>SUM(C21,F21:F22,L21:L23,O21,)</f>
        <v>17</v>
      </c>
      <c r="F4" s="123"/>
      <c r="G4" s="124"/>
      <c r="I4" s="2" t="s">
        <v>9</v>
      </c>
      <c r="J4" s="120" t="s">
        <v>97</v>
      </c>
      <c r="K4" s="121"/>
      <c r="L4" s="43"/>
      <c r="M4" s="46"/>
      <c r="N4" s="47"/>
      <c r="O4" s="49"/>
      <c r="P4" s="46"/>
    </row>
    <row r="5" spans="2:18" ht="20.149999999999999" customHeight="1" x14ac:dyDescent="0.35">
      <c r="B5" s="5" t="s">
        <v>11</v>
      </c>
      <c r="C5" s="127">
        <v>10</v>
      </c>
      <c r="D5" s="128"/>
      <c r="E5" s="64">
        <f>SUM(O24,F37,I37)</f>
        <v>10</v>
      </c>
      <c r="F5" s="123"/>
      <c r="G5" s="124"/>
      <c r="I5" s="2" t="s">
        <v>12</v>
      </c>
      <c r="J5" s="120">
        <v>2021</v>
      </c>
      <c r="K5" s="121"/>
      <c r="L5" s="43"/>
      <c r="M5" s="46"/>
      <c r="N5" s="46"/>
      <c r="O5" s="49"/>
      <c r="P5" s="46"/>
    </row>
    <row r="6" spans="2:18" ht="20.149999999999999" customHeight="1" x14ac:dyDescent="0.35">
      <c r="B6" s="6" t="s">
        <v>13</v>
      </c>
      <c r="C6" s="127">
        <v>22</v>
      </c>
      <c r="D6" s="128"/>
      <c r="E6" s="64">
        <f>SUM(L38:L41,O38)</f>
        <v>22</v>
      </c>
      <c r="F6" s="123"/>
      <c r="G6" s="124"/>
      <c r="M6" s="46"/>
      <c r="N6" s="67"/>
      <c r="O6" s="113"/>
      <c r="P6" s="67"/>
    </row>
    <row r="7" spans="2:18" ht="20.149999999999999" customHeight="1" x14ac:dyDescent="0.35">
      <c r="B7" s="7" t="s">
        <v>14</v>
      </c>
      <c r="C7" s="127">
        <v>4</v>
      </c>
      <c r="D7" s="128"/>
      <c r="E7" s="64">
        <f>SUM(F42,O42)</f>
        <v>4</v>
      </c>
      <c r="F7" s="123"/>
      <c r="G7" s="124"/>
      <c r="M7" s="46"/>
      <c r="N7" s="46"/>
      <c r="O7" s="49"/>
      <c r="P7" s="46"/>
    </row>
    <row r="8" spans="2:18" ht="20.149999999999999" customHeight="1" x14ac:dyDescent="0.35">
      <c r="B8" s="94" t="s">
        <v>98</v>
      </c>
      <c r="C8" s="123">
        <v>31</v>
      </c>
      <c r="D8" s="124"/>
      <c r="E8" s="63">
        <f>SUM(C25:C26,F25:F26,L25,O25:O26,C43,F43,L43:L44)</f>
        <v>31</v>
      </c>
      <c r="F8" s="111"/>
      <c r="G8" s="112"/>
      <c r="I8" s="44" t="s">
        <v>15</v>
      </c>
      <c r="M8" s="46"/>
      <c r="N8" s="46"/>
      <c r="O8" s="49"/>
      <c r="P8" s="46"/>
    </row>
    <row r="9" spans="2:18" ht="20.149999999999999" customHeight="1" x14ac:dyDescent="0.35">
      <c r="B9" s="1" t="s">
        <v>16</v>
      </c>
      <c r="C9" s="129">
        <f>SUM(C3:C8)</f>
        <v>147</v>
      </c>
      <c r="D9" s="130"/>
      <c r="E9" s="65">
        <f>SUM(E3:E8)</f>
        <v>147</v>
      </c>
      <c r="F9" s="123"/>
      <c r="G9" s="124"/>
      <c r="I9" s="60" t="s">
        <v>159</v>
      </c>
      <c r="M9" s="46"/>
      <c r="N9" s="46"/>
      <c r="O9" s="49"/>
      <c r="P9" s="46"/>
    </row>
    <row r="10" spans="2:18" ht="20.149999999999999" customHeight="1" x14ac:dyDescent="0.35">
      <c r="B10" s="69"/>
      <c r="C10" s="132"/>
      <c r="D10" s="132"/>
      <c r="E10" s="113"/>
      <c r="F10" s="132"/>
      <c r="G10" s="132"/>
      <c r="I10" s="60" t="s">
        <v>170</v>
      </c>
      <c r="M10" s="51"/>
      <c r="N10" s="51"/>
      <c r="O10" s="52"/>
      <c r="P10" s="51"/>
      <c r="Q10" s="25"/>
    </row>
    <row r="11" spans="2:18" ht="20.149999999999999" customHeight="1" x14ac:dyDescent="0.35">
      <c r="B11" s="69"/>
      <c r="C11" s="132"/>
      <c r="D11" s="132"/>
      <c r="E11" s="113"/>
      <c r="F11" s="132"/>
      <c r="G11" s="132"/>
      <c r="I11" s="61"/>
      <c r="M11" s="51"/>
      <c r="N11" s="51"/>
      <c r="O11" s="52"/>
      <c r="P11" s="51"/>
      <c r="Q11" s="25"/>
    </row>
    <row r="12" spans="2:18" ht="20.149999999999999" customHeight="1" x14ac:dyDescent="0.35">
      <c r="B12" s="70"/>
      <c r="C12" s="131"/>
      <c r="D12" s="131"/>
      <c r="E12" s="115"/>
      <c r="F12" s="132"/>
      <c r="G12" s="132"/>
      <c r="K12" s="67"/>
      <c r="L12" s="113"/>
      <c r="M12" s="67"/>
      <c r="N12" s="47"/>
      <c r="O12" s="50"/>
      <c r="P12" s="47"/>
    </row>
    <row r="13" spans="2:18" ht="15" thickBot="1" x14ac:dyDescent="0.4"/>
    <row r="14" spans="2:18" ht="20.149999999999999" customHeight="1" thickBot="1" x14ac:dyDescent="0.5">
      <c r="B14" s="139" t="s">
        <v>155</v>
      </c>
      <c r="C14" s="140"/>
      <c r="D14" s="140"/>
      <c r="E14" s="140"/>
      <c r="F14" s="140"/>
      <c r="G14" s="140"/>
      <c r="H14" s="140"/>
      <c r="I14" s="141"/>
      <c r="J14" s="28"/>
      <c r="K14" s="139" t="s">
        <v>156</v>
      </c>
      <c r="L14" s="140"/>
      <c r="M14" s="140"/>
      <c r="N14" s="140"/>
      <c r="O14" s="140"/>
      <c r="P14" s="140"/>
      <c r="Q14" s="140"/>
      <c r="R14" s="141"/>
    </row>
    <row r="15" spans="2:18" ht="20.149999999999999" customHeight="1" x14ac:dyDescent="0.35">
      <c r="B15" s="142" t="s">
        <v>17</v>
      </c>
      <c r="C15" s="143"/>
      <c r="D15" s="144"/>
      <c r="E15" s="142" t="s">
        <v>18</v>
      </c>
      <c r="F15" s="143"/>
      <c r="G15" s="144"/>
      <c r="H15" s="145" t="s">
        <v>19</v>
      </c>
      <c r="I15" s="146"/>
      <c r="J15" s="31"/>
      <c r="K15" s="142" t="s">
        <v>17</v>
      </c>
      <c r="L15" s="143"/>
      <c r="M15" s="144"/>
      <c r="N15" s="142" t="s">
        <v>18</v>
      </c>
      <c r="O15" s="143"/>
      <c r="P15" s="144"/>
      <c r="Q15" s="145" t="s">
        <v>19</v>
      </c>
      <c r="R15" s="146"/>
    </row>
    <row r="16" spans="2:18" ht="20.149999999999999" customHeight="1" x14ac:dyDescent="0.35">
      <c r="B16" s="26" t="s">
        <v>20</v>
      </c>
      <c r="C16" s="53" t="s">
        <v>21</v>
      </c>
      <c r="D16" s="27" t="s">
        <v>22</v>
      </c>
      <c r="E16" s="26" t="s">
        <v>20</v>
      </c>
      <c r="F16" s="42" t="s">
        <v>21</v>
      </c>
      <c r="G16" s="110" t="s">
        <v>22</v>
      </c>
      <c r="H16" s="8" t="s">
        <v>20</v>
      </c>
      <c r="I16" s="10" t="s">
        <v>21</v>
      </c>
      <c r="J16" s="32"/>
      <c r="K16" s="9" t="s">
        <v>20</v>
      </c>
      <c r="L16" s="42" t="s">
        <v>21</v>
      </c>
      <c r="M16" s="110" t="s">
        <v>22</v>
      </c>
      <c r="N16" s="9" t="s">
        <v>20</v>
      </c>
      <c r="O16" s="41" t="s">
        <v>21</v>
      </c>
      <c r="P16" s="10" t="s">
        <v>22</v>
      </c>
      <c r="Q16" s="8" t="s">
        <v>20</v>
      </c>
      <c r="R16" s="10" t="s">
        <v>21</v>
      </c>
    </row>
    <row r="17" spans="1:18" ht="58" x14ac:dyDescent="0.35">
      <c r="A17" s="149" t="s">
        <v>6</v>
      </c>
      <c r="B17" s="11" t="s">
        <v>23</v>
      </c>
      <c r="C17" s="36">
        <v>4</v>
      </c>
      <c r="D17" s="12" t="s">
        <v>80</v>
      </c>
      <c r="E17" s="11" t="s">
        <v>25</v>
      </c>
      <c r="F17" s="36">
        <v>4</v>
      </c>
      <c r="G17" s="12" t="s">
        <v>81</v>
      </c>
      <c r="H17" s="22"/>
      <c r="I17" s="23"/>
      <c r="J17" s="33"/>
      <c r="K17" s="11" t="s">
        <v>27</v>
      </c>
      <c r="L17" s="36">
        <v>3</v>
      </c>
      <c r="M17" s="12" t="s">
        <v>28</v>
      </c>
      <c r="N17" s="11" t="s">
        <v>82</v>
      </c>
      <c r="O17" s="48">
        <v>3</v>
      </c>
      <c r="P17" s="55" t="s">
        <v>99</v>
      </c>
      <c r="Q17" s="22"/>
      <c r="R17" s="23"/>
    </row>
    <row r="18" spans="1:18" ht="217.5" x14ac:dyDescent="0.35">
      <c r="A18" s="150"/>
      <c r="B18" s="11" t="s">
        <v>31</v>
      </c>
      <c r="C18" s="36">
        <v>4</v>
      </c>
      <c r="D18" s="12" t="s">
        <v>100</v>
      </c>
      <c r="E18" s="11" t="s">
        <v>33</v>
      </c>
      <c r="F18" s="36">
        <v>3</v>
      </c>
      <c r="G18" s="12" t="s">
        <v>101</v>
      </c>
      <c r="H18" s="22"/>
      <c r="I18" s="23"/>
      <c r="J18" s="33"/>
      <c r="K18" s="11" t="s">
        <v>35</v>
      </c>
      <c r="L18" s="36">
        <v>3</v>
      </c>
      <c r="M18" s="12" t="s">
        <v>86</v>
      </c>
      <c r="N18" s="11" t="s">
        <v>87</v>
      </c>
      <c r="O18" s="36">
        <v>3</v>
      </c>
      <c r="P18" s="12" t="s">
        <v>38</v>
      </c>
      <c r="Q18" s="22"/>
      <c r="R18" s="23"/>
    </row>
    <row r="19" spans="1:18" ht="77.25" customHeight="1" x14ac:dyDescent="0.35">
      <c r="A19" s="150"/>
      <c r="B19" s="11" t="s">
        <v>39</v>
      </c>
      <c r="C19" s="36">
        <v>4</v>
      </c>
      <c r="D19" s="12"/>
      <c r="E19" s="11" t="s">
        <v>40</v>
      </c>
      <c r="F19" s="36">
        <v>2</v>
      </c>
      <c r="G19" s="12"/>
      <c r="H19" s="22"/>
      <c r="I19" s="23"/>
      <c r="J19" s="33"/>
      <c r="K19" s="11" t="s">
        <v>41</v>
      </c>
      <c r="L19" s="36">
        <v>3</v>
      </c>
      <c r="M19" s="12" t="s">
        <v>42</v>
      </c>
      <c r="N19" s="11" t="s">
        <v>43</v>
      </c>
      <c r="O19" s="36">
        <v>3</v>
      </c>
      <c r="P19" s="12" t="s">
        <v>44</v>
      </c>
      <c r="Q19" s="22"/>
      <c r="R19" s="23"/>
    </row>
    <row r="20" spans="1:18" ht="188.5" x14ac:dyDescent="0.35">
      <c r="A20" s="150"/>
      <c r="B20" s="11"/>
      <c r="C20" s="36"/>
      <c r="D20" s="12"/>
      <c r="E20" s="11" t="s">
        <v>45</v>
      </c>
      <c r="F20" s="36">
        <v>3</v>
      </c>
      <c r="G20" s="12" t="s">
        <v>46</v>
      </c>
      <c r="H20" s="22"/>
      <c r="I20" s="23"/>
      <c r="J20" s="33"/>
      <c r="K20" s="11" t="s">
        <v>47</v>
      </c>
      <c r="L20" s="36">
        <v>3</v>
      </c>
      <c r="M20" s="12" t="s">
        <v>102</v>
      </c>
      <c r="N20" s="11"/>
      <c r="O20" s="36"/>
      <c r="P20" s="12"/>
      <c r="Q20" s="22"/>
      <c r="R20" s="23"/>
    </row>
    <row r="21" spans="1:18" ht="58" x14ac:dyDescent="0.35">
      <c r="A21" s="136" t="s">
        <v>8</v>
      </c>
      <c r="B21" s="13" t="s">
        <v>163</v>
      </c>
      <c r="C21" s="37">
        <v>2</v>
      </c>
      <c r="D21" s="14"/>
      <c r="E21" s="13" t="s">
        <v>162</v>
      </c>
      <c r="F21" s="37">
        <v>2</v>
      </c>
      <c r="G21" s="14"/>
      <c r="H21" s="22"/>
      <c r="I21" s="23"/>
      <c r="J21" s="33"/>
      <c r="K21" s="13" t="s">
        <v>165</v>
      </c>
      <c r="L21" s="37">
        <v>2</v>
      </c>
      <c r="M21" s="14"/>
      <c r="N21" s="13" t="s">
        <v>168</v>
      </c>
      <c r="O21" s="37">
        <v>3</v>
      </c>
      <c r="P21" s="14"/>
      <c r="Q21" s="22"/>
      <c r="R21" s="23"/>
    </row>
    <row r="22" spans="1:18" ht="50.25" customHeight="1" x14ac:dyDescent="0.35">
      <c r="A22" s="137"/>
      <c r="B22" s="13"/>
      <c r="C22" s="37"/>
      <c r="D22" s="14"/>
      <c r="E22" s="13" t="s">
        <v>164</v>
      </c>
      <c r="F22" s="37">
        <v>2</v>
      </c>
      <c r="G22" s="14"/>
      <c r="H22" s="22"/>
      <c r="I22" s="23"/>
      <c r="J22" s="33"/>
      <c r="K22" s="13" t="s">
        <v>166</v>
      </c>
      <c r="L22" s="37">
        <v>3</v>
      </c>
      <c r="M22" s="14"/>
      <c r="N22" s="13"/>
      <c r="O22" s="37"/>
      <c r="P22" s="14"/>
      <c r="Q22" s="22"/>
      <c r="R22" s="23"/>
    </row>
    <row r="23" spans="1:18" ht="60.75" customHeight="1" x14ac:dyDescent="0.35">
      <c r="A23" s="138"/>
      <c r="B23" s="13"/>
      <c r="C23" s="37"/>
      <c r="D23" s="14"/>
      <c r="E23" s="13"/>
      <c r="F23" s="37"/>
      <c r="G23" s="14"/>
      <c r="H23" s="22"/>
      <c r="I23" s="23"/>
      <c r="J23" s="33"/>
      <c r="K23" s="13" t="s">
        <v>167</v>
      </c>
      <c r="L23" s="37">
        <v>3</v>
      </c>
      <c r="M23" s="14"/>
      <c r="N23" s="13"/>
      <c r="O23" s="37"/>
      <c r="P23" s="14"/>
      <c r="Q23" s="22"/>
      <c r="R23" s="23"/>
    </row>
    <row r="24" spans="1:18" ht="43.5" x14ac:dyDescent="0.35">
      <c r="A24" s="77" t="s">
        <v>11</v>
      </c>
      <c r="B24" s="68"/>
      <c r="C24" s="38"/>
      <c r="D24" s="16"/>
      <c r="E24" s="15"/>
      <c r="F24" s="38"/>
      <c r="G24" s="16"/>
      <c r="H24" s="22"/>
      <c r="I24" s="23"/>
      <c r="J24" s="33"/>
      <c r="K24" s="15"/>
      <c r="L24" s="38"/>
      <c r="M24" s="16"/>
      <c r="N24" s="15" t="s">
        <v>49</v>
      </c>
      <c r="O24" s="38">
        <v>3</v>
      </c>
      <c r="P24" s="16" t="s">
        <v>103</v>
      </c>
      <c r="Q24" s="22"/>
      <c r="R24" s="23"/>
    </row>
    <row r="25" spans="1:18" ht="87" x14ac:dyDescent="0.35">
      <c r="A25" s="95" t="s">
        <v>98</v>
      </c>
      <c r="B25" s="96" t="s">
        <v>104</v>
      </c>
      <c r="C25" s="97">
        <v>3</v>
      </c>
      <c r="D25" s="98"/>
      <c r="E25" s="103" t="s">
        <v>105</v>
      </c>
      <c r="F25" s="104">
        <v>3</v>
      </c>
      <c r="G25" s="98" t="s">
        <v>106</v>
      </c>
      <c r="H25" s="78"/>
      <c r="I25" s="79"/>
      <c r="J25" s="99"/>
      <c r="K25" s="103" t="s">
        <v>107</v>
      </c>
      <c r="L25" s="104">
        <v>2</v>
      </c>
      <c r="M25" s="98" t="s">
        <v>108</v>
      </c>
      <c r="N25" s="103" t="s">
        <v>109</v>
      </c>
      <c r="O25" s="104">
        <v>3</v>
      </c>
      <c r="P25" s="98"/>
      <c r="Q25" s="78"/>
      <c r="R25" s="79"/>
    </row>
    <row r="26" spans="1:18" ht="30" customHeight="1" x14ac:dyDescent="0.35">
      <c r="A26" s="95"/>
      <c r="B26" s="96" t="s">
        <v>110</v>
      </c>
      <c r="C26" s="97">
        <v>3</v>
      </c>
      <c r="D26" s="98"/>
      <c r="E26" s="103" t="s">
        <v>111</v>
      </c>
      <c r="F26" s="104">
        <v>3</v>
      </c>
      <c r="G26" s="98"/>
      <c r="H26" s="78"/>
      <c r="I26" s="79"/>
      <c r="J26" s="99"/>
      <c r="K26" s="96"/>
      <c r="L26" s="97"/>
      <c r="M26" s="98"/>
      <c r="N26" s="103" t="s">
        <v>112</v>
      </c>
      <c r="O26" s="104">
        <v>4</v>
      </c>
      <c r="P26" s="98"/>
      <c r="Q26" s="78"/>
      <c r="R26" s="79"/>
    </row>
    <row r="27" spans="1:18" s="90" customFormat="1" ht="44.5" customHeight="1" x14ac:dyDescent="0.35">
      <c r="A27" s="100"/>
      <c r="B27" s="91" t="s">
        <v>174</v>
      </c>
      <c r="C27" s="92">
        <v>0</v>
      </c>
      <c r="D27" s="79" t="s">
        <v>54</v>
      </c>
      <c r="E27" s="86"/>
      <c r="F27" s="101"/>
      <c r="G27" s="88"/>
      <c r="H27" s="89"/>
      <c r="I27" s="88"/>
      <c r="J27" s="102"/>
      <c r="K27" s="86"/>
      <c r="L27" s="101"/>
      <c r="M27" s="88"/>
      <c r="N27" s="86"/>
      <c r="O27" s="101"/>
      <c r="P27" s="88"/>
      <c r="Q27" s="89"/>
      <c r="R27" s="88"/>
    </row>
    <row r="28" spans="1:18" ht="30" customHeight="1" thickBot="1" x14ac:dyDescent="0.4">
      <c r="B28" s="29" t="s">
        <v>55</v>
      </c>
      <c r="C28" s="34">
        <f>SUM(C17:C26)</f>
        <v>20</v>
      </c>
      <c r="D28" s="45"/>
      <c r="E28" s="29" t="s">
        <v>55</v>
      </c>
      <c r="F28" s="34">
        <f>SUM(F17:F26)</f>
        <v>22</v>
      </c>
      <c r="G28" s="45"/>
      <c r="H28" s="30"/>
      <c r="I28" s="45"/>
      <c r="J28" s="25"/>
      <c r="K28" s="29" t="s">
        <v>55</v>
      </c>
      <c r="L28" s="34">
        <f>SUM(L17:L26)</f>
        <v>22</v>
      </c>
      <c r="M28" s="45"/>
      <c r="N28" s="29" t="s">
        <v>55</v>
      </c>
      <c r="O28" s="34">
        <f>SUM(O17:O26)</f>
        <v>22</v>
      </c>
      <c r="P28" s="45"/>
      <c r="Q28" s="30"/>
      <c r="R28" s="45"/>
    </row>
    <row r="29" spans="1:18" ht="20.149999999999999" customHeight="1" x14ac:dyDescent="0.35"/>
    <row r="30" spans="1:18" ht="20.149999999999999" customHeight="1" thickBot="1" x14ac:dyDescent="0.4"/>
    <row r="31" spans="1:18" ht="20.149999999999999" customHeight="1" thickBot="1" x14ac:dyDescent="0.5">
      <c r="B31" s="139" t="s">
        <v>157</v>
      </c>
      <c r="C31" s="140"/>
      <c r="D31" s="140"/>
      <c r="E31" s="140"/>
      <c r="F31" s="140"/>
      <c r="G31" s="140"/>
      <c r="H31" s="140"/>
      <c r="I31" s="141"/>
      <c r="J31" s="28"/>
      <c r="K31" s="139" t="s">
        <v>158</v>
      </c>
      <c r="L31" s="140"/>
      <c r="M31" s="140"/>
      <c r="N31" s="140"/>
      <c r="O31" s="140"/>
      <c r="P31" s="140"/>
      <c r="Q31" s="140"/>
      <c r="R31" s="141"/>
    </row>
    <row r="32" spans="1:18" ht="20.149999999999999" customHeight="1" x14ac:dyDescent="0.35">
      <c r="B32" s="142" t="s">
        <v>17</v>
      </c>
      <c r="C32" s="143"/>
      <c r="D32" s="144"/>
      <c r="E32" s="142" t="s">
        <v>18</v>
      </c>
      <c r="F32" s="143"/>
      <c r="G32" s="144"/>
      <c r="H32" s="145" t="s">
        <v>19</v>
      </c>
      <c r="I32" s="146"/>
      <c r="J32" s="31"/>
      <c r="K32" s="142" t="s">
        <v>17</v>
      </c>
      <c r="L32" s="143"/>
      <c r="M32" s="144"/>
      <c r="N32" s="142" t="s">
        <v>18</v>
      </c>
      <c r="O32" s="143"/>
      <c r="P32" s="144"/>
      <c r="Q32" s="145" t="s">
        <v>19</v>
      </c>
      <c r="R32" s="146"/>
    </row>
    <row r="33" spans="1:18" ht="20.149999999999999" customHeight="1" x14ac:dyDescent="0.35">
      <c r="B33" s="9" t="s">
        <v>20</v>
      </c>
      <c r="C33" s="41" t="s">
        <v>21</v>
      </c>
      <c r="D33" s="10" t="s">
        <v>22</v>
      </c>
      <c r="E33" s="9" t="s">
        <v>20</v>
      </c>
      <c r="F33" s="41" t="s">
        <v>21</v>
      </c>
      <c r="G33" s="10" t="s">
        <v>22</v>
      </c>
      <c r="H33" s="8" t="s">
        <v>20</v>
      </c>
      <c r="I33" s="10" t="s">
        <v>21</v>
      </c>
      <c r="J33" s="32"/>
      <c r="K33" s="9" t="s">
        <v>20</v>
      </c>
      <c r="L33" s="41" t="s">
        <v>21</v>
      </c>
      <c r="M33" s="10" t="s">
        <v>22</v>
      </c>
      <c r="N33" s="9" t="s">
        <v>20</v>
      </c>
      <c r="O33" s="41" t="s">
        <v>21</v>
      </c>
      <c r="P33" s="10" t="s">
        <v>22</v>
      </c>
      <c r="Q33" s="8" t="s">
        <v>20</v>
      </c>
      <c r="R33" s="10" t="s">
        <v>21</v>
      </c>
    </row>
    <row r="34" spans="1:18" ht="52.5" customHeight="1" x14ac:dyDescent="0.35">
      <c r="A34" s="149" t="s">
        <v>6</v>
      </c>
      <c r="B34" s="11" t="s">
        <v>56</v>
      </c>
      <c r="C34" s="36">
        <v>3</v>
      </c>
      <c r="D34" s="12" t="s">
        <v>57</v>
      </c>
      <c r="E34" s="11" t="s">
        <v>58</v>
      </c>
      <c r="F34" s="36">
        <v>3</v>
      </c>
      <c r="G34" s="12" t="s">
        <v>169</v>
      </c>
      <c r="H34" s="22"/>
      <c r="I34" s="23"/>
      <c r="J34" s="33"/>
      <c r="K34" s="11"/>
      <c r="L34" s="54"/>
      <c r="M34" s="12"/>
      <c r="N34" s="71"/>
      <c r="O34" s="54"/>
      <c r="P34" s="12"/>
      <c r="Q34" s="22"/>
      <c r="R34" s="23"/>
    </row>
    <row r="35" spans="1:18" ht="50.25" customHeight="1" x14ac:dyDescent="0.35">
      <c r="A35" s="150"/>
      <c r="B35" s="11" t="s">
        <v>60</v>
      </c>
      <c r="C35" s="36">
        <v>3</v>
      </c>
      <c r="D35" s="12" t="s">
        <v>61</v>
      </c>
      <c r="E35" s="11" t="s">
        <v>62</v>
      </c>
      <c r="F35" s="36">
        <v>3</v>
      </c>
      <c r="G35" s="12" t="s">
        <v>63</v>
      </c>
      <c r="H35" s="22"/>
      <c r="I35" s="23"/>
      <c r="J35" s="33"/>
      <c r="K35" s="11"/>
      <c r="L35" s="36"/>
      <c r="M35" s="12"/>
      <c r="N35" s="11"/>
      <c r="O35" s="36"/>
      <c r="P35" s="12"/>
      <c r="Q35" s="22"/>
      <c r="R35" s="23"/>
    </row>
    <row r="36" spans="1:18" ht="50.25" customHeight="1" x14ac:dyDescent="0.35">
      <c r="A36" s="150"/>
      <c r="B36" s="11" t="s">
        <v>64</v>
      </c>
      <c r="C36" s="36">
        <v>3</v>
      </c>
      <c r="D36" s="12" t="s">
        <v>65</v>
      </c>
      <c r="E36" s="11" t="s">
        <v>66</v>
      </c>
      <c r="F36" s="36">
        <v>3</v>
      </c>
      <c r="G36" s="12" t="s">
        <v>91</v>
      </c>
      <c r="H36" s="22"/>
      <c r="I36" s="23"/>
      <c r="J36" s="33"/>
      <c r="K36" s="11"/>
      <c r="L36" s="36"/>
      <c r="M36" s="12"/>
      <c r="N36" s="11"/>
      <c r="O36" s="36"/>
      <c r="P36" s="12"/>
      <c r="Q36" s="22"/>
      <c r="R36" s="23"/>
    </row>
    <row r="37" spans="1:18" ht="53.25" customHeight="1" x14ac:dyDescent="0.35">
      <c r="A37" s="62" t="s">
        <v>11</v>
      </c>
      <c r="B37" s="15"/>
      <c r="C37" s="38"/>
      <c r="D37" s="16"/>
      <c r="E37" s="15" t="s">
        <v>68</v>
      </c>
      <c r="F37" s="38">
        <v>2</v>
      </c>
      <c r="G37" s="16" t="s">
        <v>113</v>
      </c>
      <c r="H37" s="72" t="s">
        <v>69</v>
      </c>
      <c r="I37" s="16">
        <v>5</v>
      </c>
      <c r="J37" s="33"/>
      <c r="K37" s="15"/>
      <c r="L37" s="38"/>
      <c r="M37" s="16"/>
      <c r="N37" s="15"/>
      <c r="O37" s="38"/>
      <c r="P37" s="16"/>
      <c r="Q37" s="22"/>
      <c r="R37" s="23"/>
    </row>
    <row r="38" spans="1:18" ht="30" customHeight="1" x14ac:dyDescent="0.35">
      <c r="A38" s="147" t="s">
        <v>13</v>
      </c>
      <c r="B38" s="17"/>
      <c r="C38" s="39"/>
      <c r="D38" s="18"/>
      <c r="E38" s="17"/>
      <c r="F38" s="39"/>
      <c r="G38" s="18"/>
      <c r="H38" s="22"/>
      <c r="I38" s="23"/>
      <c r="J38" s="33"/>
      <c r="K38" s="17" t="s">
        <v>70</v>
      </c>
      <c r="L38" s="39">
        <v>3</v>
      </c>
      <c r="M38" s="18"/>
      <c r="N38" s="17" t="s">
        <v>71</v>
      </c>
      <c r="O38" s="39">
        <v>10</v>
      </c>
      <c r="P38" s="18" t="s">
        <v>72</v>
      </c>
      <c r="Q38" s="22"/>
      <c r="R38" s="23"/>
    </row>
    <row r="39" spans="1:18" ht="30" customHeight="1" x14ac:dyDescent="0.35">
      <c r="A39" s="148"/>
      <c r="B39" s="17"/>
      <c r="C39" s="39"/>
      <c r="D39" s="18"/>
      <c r="E39" s="17"/>
      <c r="F39" s="39"/>
      <c r="G39" s="18"/>
      <c r="H39" s="22"/>
      <c r="I39" s="23"/>
      <c r="J39" s="33"/>
      <c r="K39" s="17" t="s">
        <v>70</v>
      </c>
      <c r="L39" s="39">
        <v>3</v>
      </c>
      <c r="M39" s="18"/>
      <c r="N39" s="17"/>
      <c r="O39" s="39"/>
      <c r="P39" s="18"/>
      <c r="Q39" s="22"/>
      <c r="R39" s="23"/>
    </row>
    <row r="40" spans="1:18" ht="30" customHeight="1" x14ac:dyDescent="0.35">
      <c r="A40" s="109"/>
      <c r="B40" s="17"/>
      <c r="C40" s="39"/>
      <c r="D40" s="18"/>
      <c r="E40" s="17"/>
      <c r="F40" s="39"/>
      <c r="G40" s="18"/>
      <c r="H40" s="22"/>
      <c r="I40" s="23"/>
      <c r="J40" s="33"/>
      <c r="K40" s="17" t="s">
        <v>70</v>
      </c>
      <c r="L40" s="39">
        <v>3</v>
      </c>
      <c r="M40" s="18"/>
      <c r="N40" s="17"/>
      <c r="O40" s="39"/>
      <c r="P40" s="18"/>
      <c r="Q40" s="22"/>
      <c r="R40" s="23"/>
    </row>
    <row r="41" spans="1:18" ht="30" customHeight="1" x14ac:dyDescent="0.35">
      <c r="A41" s="109"/>
      <c r="B41" s="17"/>
      <c r="C41" s="39"/>
      <c r="D41" s="18"/>
      <c r="E41" s="17"/>
      <c r="F41" s="39"/>
      <c r="G41" s="18"/>
      <c r="H41" s="22"/>
      <c r="I41" s="23"/>
      <c r="J41" s="33"/>
      <c r="K41" s="17" t="s">
        <v>70</v>
      </c>
      <c r="L41" s="39">
        <v>3</v>
      </c>
      <c r="M41" s="18"/>
      <c r="N41" s="17"/>
      <c r="O41" s="39"/>
      <c r="P41" s="18"/>
      <c r="Q41" s="22"/>
      <c r="R41" s="23"/>
    </row>
    <row r="42" spans="1:18" ht="30" customHeight="1" x14ac:dyDescent="0.35">
      <c r="A42" s="74" t="s">
        <v>14</v>
      </c>
      <c r="B42" s="19"/>
      <c r="C42" s="40"/>
      <c r="D42" s="20"/>
      <c r="E42" s="19" t="s">
        <v>51</v>
      </c>
      <c r="F42" s="40">
        <v>2</v>
      </c>
      <c r="G42" s="20"/>
      <c r="H42" s="22"/>
      <c r="I42" s="23"/>
      <c r="J42" s="33"/>
      <c r="K42" s="19"/>
      <c r="L42" s="40"/>
      <c r="M42" s="20"/>
      <c r="N42" s="19" t="s">
        <v>52</v>
      </c>
      <c r="O42" s="40">
        <v>2</v>
      </c>
      <c r="P42" s="20"/>
      <c r="Q42" s="22"/>
      <c r="R42" s="23"/>
    </row>
    <row r="43" spans="1:18" ht="29" x14ac:dyDescent="0.35">
      <c r="A43" s="95" t="s">
        <v>98</v>
      </c>
      <c r="B43" s="103" t="s">
        <v>114</v>
      </c>
      <c r="C43" s="104">
        <v>2</v>
      </c>
      <c r="D43" s="98"/>
      <c r="E43" s="103" t="s">
        <v>115</v>
      </c>
      <c r="F43" s="104">
        <v>4</v>
      </c>
      <c r="G43" s="98"/>
      <c r="H43" s="78"/>
      <c r="I43" s="79"/>
      <c r="J43" s="99"/>
      <c r="K43" s="103" t="s">
        <v>116</v>
      </c>
      <c r="L43" s="106">
        <v>2</v>
      </c>
      <c r="M43" s="107" t="s">
        <v>117</v>
      </c>
      <c r="N43" s="96"/>
      <c r="O43" s="97"/>
      <c r="P43" s="98"/>
      <c r="Q43" s="78"/>
      <c r="R43" s="79"/>
    </row>
    <row r="44" spans="1:18" ht="43.5" x14ac:dyDescent="0.35">
      <c r="A44" s="95"/>
      <c r="B44" s="96"/>
      <c r="C44" s="105"/>
      <c r="D44" s="98"/>
      <c r="E44" s="96"/>
      <c r="F44" s="105"/>
      <c r="G44" s="98"/>
      <c r="H44" s="78"/>
      <c r="I44" s="92"/>
      <c r="J44" s="99"/>
      <c r="K44" s="103" t="s">
        <v>118</v>
      </c>
      <c r="L44" s="104">
        <v>2</v>
      </c>
      <c r="M44" s="107" t="s">
        <v>108</v>
      </c>
      <c r="N44" s="96"/>
      <c r="O44" s="97"/>
      <c r="P44" s="98"/>
      <c r="Q44" s="78"/>
      <c r="R44" s="79"/>
    </row>
    <row r="45" spans="1:18" ht="30" customHeight="1" thickBot="1" x14ac:dyDescent="0.4">
      <c r="B45" s="29" t="s">
        <v>55</v>
      </c>
      <c r="C45" s="34">
        <f>SUM(C34:C43)</f>
        <v>11</v>
      </c>
      <c r="D45" s="21"/>
      <c r="E45" s="29" t="s">
        <v>55</v>
      </c>
      <c r="F45" s="34">
        <f>SUM(F34:F43)</f>
        <v>17</v>
      </c>
      <c r="G45" s="21"/>
      <c r="H45" s="30"/>
      <c r="I45" s="34">
        <f>SUM(I34:I43)</f>
        <v>5</v>
      </c>
      <c r="J45" s="25"/>
      <c r="K45" s="29" t="s">
        <v>55</v>
      </c>
      <c r="L45" s="34">
        <f>SUM(L34:L44)</f>
        <v>16</v>
      </c>
      <c r="M45" s="21"/>
      <c r="N45" s="29" t="s">
        <v>55</v>
      </c>
      <c r="O45" s="34">
        <f>SUM(O34:O44)</f>
        <v>12</v>
      </c>
      <c r="P45" s="21"/>
      <c r="Q45" s="30"/>
      <c r="R45" s="21"/>
    </row>
  </sheetData>
  <mergeCells count="45">
    <mergeCell ref="A38:A39"/>
    <mergeCell ref="A17:A20"/>
    <mergeCell ref="A34:A36"/>
    <mergeCell ref="A21:A23"/>
    <mergeCell ref="B31:I31"/>
    <mergeCell ref="K31:R31"/>
    <mergeCell ref="B32:D32"/>
    <mergeCell ref="E32:G32"/>
    <mergeCell ref="H32:I32"/>
    <mergeCell ref="K32:M32"/>
    <mergeCell ref="N32:P32"/>
    <mergeCell ref="Q32:R32"/>
    <mergeCell ref="B14:I14"/>
    <mergeCell ref="K14:R14"/>
    <mergeCell ref="B15:D15"/>
    <mergeCell ref="E15:G15"/>
    <mergeCell ref="H15:I15"/>
    <mergeCell ref="K15:M15"/>
    <mergeCell ref="N15:P15"/>
    <mergeCell ref="Q15:R15"/>
    <mergeCell ref="C10:D10"/>
    <mergeCell ref="F10:G10"/>
    <mergeCell ref="C11:D11"/>
    <mergeCell ref="F11:G11"/>
    <mergeCell ref="C12:D12"/>
    <mergeCell ref="F12:G12"/>
    <mergeCell ref="C6:D6"/>
    <mergeCell ref="F6:G6"/>
    <mergeCell ref="C7:D7"/>
    <mergeCell ref="F7:G7"/>
    <mergeCell ref="C9:D9"/>
    <mergeCell ref="F9:G9"/>
    <mergeCell ref="C8:D8"/>
    <mergeCell ref="C4:D4"/>
    <mergeCell ref="F4:G4"/>
    <mergeCell ref="J4:K4"/>
    <mergeCell ref="C5:D5"/>
    <mergeCell ref="F5:G5"/>
    <mergeCell ref="J5:K5"/>
    <mergeCell ref="C2:D2"/>
    <mergeCell ref="F2:G2"/>
    <mergeCell ref="M2:Q2"/>
    <mergeCell ref="C3:D3"/>
    <mergeCell ref="F3:G3"/>
    <mergeCell ref="J3:K3"/>
  </mergeCells>
  <conditionalFormatting sqref="F2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33" right="0.31" top="0.48" bottom="0.74803149606299213" header="0.31496062992125984" footer="0.31496062992125984"/>
  <pageSetup paperSize="9" scale="58" orientation="landscape" r:id="rId1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38CE7-E0F4-469B-8F28-E314BCB2DE6E}">
  <dimension ref="A1:R46"/>
  <sheetViews>
    <sheetView topLeftCell="A31" zoomScale="80" zoomScaleNormal="80" zoomScaleSheetLayoutView="80" workbookViewId="0">
      <selection activeCell="G35" sqref="G35"/>
    </sheetView>
  </sheetViews>
  <sheetFormatPr defaultRowHeight="14.5" x14ac:dyDescent="0.35"/>
  <cols>
    <col min="1" max="1" width="9.81640625" style="24" customWidth="1"/>
    <col min="2" max="2" width="20.81640625" customWidth="1"/>
    <col min="3" max="3" width="5.81640625" style="35" customWidth="1"/>
    <col min="4" max="4" width="13.1796875" customWidth="1"/>
    <col min="5" max="5" width="22.54296875" customWidth="1"/>
    <col min="6" max="6" width="5.81640625" style="35" customWidth="1"/>
    <col min="7" max="8" width="14.54296875" customWidth="1"/>
    <col min="10" max="10" width="7.81640625" customWidth="1"/>
    <col min="11" max="11" width="22.1796875" customWidth="1"/>
    <col min="12" max="12" width="6.1796875" style="35" customWidth="1"/>
    <col min="13" max="13" width="12.81640625" customWidth="1"/>
    <col min="14" max="14" width="27.81640625" customWidth="1"/>
    <col min="15" max="15" width="6.54296875" style="35" customWidth="1"/>
    <col min="16" max="17" width="13.81640625" customWidth="1"/>
  </cols>
  <sheetData>
    <row r="1" spans="2:18" ht="15" thickBot="1" x14ac:dyDescent="0.4"/>
    <row r="2" spans="2:18" ht="45.75" customHeight="1" thickTop="1" thickBot="1" x14ac:dyDescent="0.4">
      <c r="B2" s="1" t="s">
        <v>0</v>
      </c>
      <c r="C2" s="129" t="s">
        <v>1</v>
      </c>
      <c r="D2" s="130"/>
      <c r="E2" s="114" t="s">
        <v>2</v>
      </c>
      <c r="F2" s="122" t="s">
        <v>3</v>
      </c>
      <c r="G2" s="122"/>
      <c r="I2" s="56" t="s">
        <v>4</v>
      </c>
      <c r="J2" s="57"/>
      <c r="K2" s="58"/>
      <c r="L2" s="59"/>
      <c r="M2" s="119" t="s">
        <v>5</v>
      </c>
      <c r="N2" s="119"/>
      <c r="O2" s="119"/>
      <c r="P2" s="119"/>
      <c r="Q2" s="119"/>
    </row>
    <row r="3" spans="2:18" ht="20.149999999999999" customHeight="1" thickTop="1" x14ac:dyDescent="0.35">
      <c r="B3" s="3" t="s">
        <v>6</v>
      </c>
      <c r="C3" s="127">
        <v>63</v>
      </c>
      <c r="D3" s="128"/>
      <c r="E3" s="63">
        <f>SUM(C17:C19,F17:F20,L17:L20,O17:O19,C34:C36,F34:F36,)</f>
        <v>63</v>
      </c>
      <c r="F3" s="125"/>
      <c r="G3" s="126"/>
      <c r="I3" s="2" t="s">
        <v>7</v>
      </c>
      <c r="J3" s="120"/>
      <c r="K3" s="121"/>
      <c r="L3" s="43"/>
      <c r="M3" s="46"/>
      <c r="N3" s="46"/>
      <c r="O3" s="49"/>
      <c r="P3" s="46"/>
    </row>
    <row r="4" spans="2:18" ht="20.149999999999999" customHeight="1" x14ac:dyDescent="0.35">
      <c r="B4" s="4" t="s">
        <v>8</v>
      </c>
      <c r="C4" s="127">
        <v>17</v>
      </c>
      <c r="D4" s="128"/>
      <c r="E4" s="64">
        <f>SUM(C21,F21:F22,L21:L23,O21,)</f>
        <v>17</v>
      </c>
      <c r="F4" s="123"/>
      <c r="G4" s="124"/>
      <c r="I4" s="2" t="s">
        <v>9</v>
      </c>
      <c r="J4" s="120" t="s">
        <v>97</v>
      </c>
      <c r="K4" s="121"/>
      <c r="L4" s="43"/>
      <c r="M4" s="46"/>
      <c r="N4" s="47"/>
      <c r="O4" s="49"/>
      <c r="P4" s="46"/>
    </row>
    <row r="5" spans="2:18" ht="20.149999999999999" customHeight="1" x14ac:dyDescent="0.35">
      <c r="B5" s="5" t="s">
        <v>11</v>
      </c>
      <c r="C5" s="127">
        <v>15</v>
      </c>
      <c r="D5" s="128"/>
      <c r="E5" s="64">
        <f>SUM(O24,F37,O37)</f>
        <v>15</v>
      </c>
      <c r="F5" s="123"/>
      <c r="G5" s="124"/>
      <c r="I5" s="2" t="s">
        <v>12</v>
      </c>
      <c r="J5" s="120">
        <v>2021</v>
      </c>
      <c r="K5" s="121"/>
      <c r="L5" s="43"/>
      <c r="M5" s="46"/>
      <c r="N5" s="46"/>
      <c r="O5" s="49"/>
      <c r="P5" s="46"/>
    </row>
    <row r="6" spans="2:18" ht="20.149999999999999" customHeight="1" x14ac:dyDescent="0.35">
      <c r="B6" s="6" t="s">
        <v>13</v>
      </c>
      <c r="C6" s="127">
        <v>12</v>
      </c>
      <c r="D6" s="128"/>
      <c r="E6" s="64">
        <f>SUM(L38:L41)</f>
        <v>12</v>
      </c>
      <c r="F6" s="123"/>
      <c r="G6" s="124"/>
      <c r="M6" s="46"/>
      <c r="N6" s="67"/>
      <c r="O6" s="113"/>
      <c r="P6" s="67"/>
    </row>
    <row r="7" spans="2:18" ht="20.149999999999999" customHeight="1" x14ac:dyDescent="0.35">
      <c r="B7" s="7" t="s">
        <v>14</v>
      </c>
      <c r="C7" s="127">
        <v>9</v>
      </c>
      <c r="D7" s="128"/>
      <c r="E7" s="64">
        <f>SUM(C42:C43,F42)</f>
        <v>9</v>
      </c>
      <c r="F7" s="111"/>
      <c r="G7" s="112"/>
      <c r="M7" s="46"/>
      <c r="N7" s="67"/>
      <c r="O7" s="113"/>
      <c r="P7" s="67"/>
    </row>
    <row r="8" spans="2:18" ht="20.149999999999999" customHeight="1" x14ac:dyDescent="0.35">
      <c r="B8" s="94" t="s">
        <v>98</v>
      </c>
      <c r="C8" s="127">
        <v>31</v>
      </c>
      <c r="D8" s="128"/>
      <c r="E8" s="64">
        <f>SUM(C25:C26,F25:F26,L25,O25:O26,C44,F44,L44:L45)</f>
        <v>31</v>
      </c>
      <c r="F8" s="123"/>
      <c r="G8" s="124"/>
      <c r="I8" s="44" t="s">
        <v>79</v>
      </c>
      <c r="M8" s="46"/>
      <c r="N8" s="46"/>
      <c r="O8" s="49"/>
      <c r="P8" s="46"/>
    </row>
    <row r="9" spans="2:18" ht="20.149999999999999" customHeight="1" x14ac:dyDescent="0.35">
      <c r="B9" s="1" t="s">
        <v>16</v>
      </c>
      <c r="C9" s="129">
        <f>SUM(C3:C8)</f>
        <v>147</v>
      </c>
      <c r="D9" s="130"/>
      <c r="E9" s="65">
        <f>SUM(E3:E8)</f>
        <v>147</v>
      </c>
      <c r="F9" s="123"/>
      <c r="G9" s="124"/>
      <c r="I9" s="60" t="s">
        <v>159</v>
      </c>
      <c r="M9" s="46"/>
      <c r="N9" s="46"/>
      <c r="O9" s="49"/>
      <c r="P9" s="46"/>
    </row>
    <row r="10" spans="2:18" ht="20.149999999999999" customHeight="1" x14ac:dyDescent="0.35">
      <c r="B10" s="69"/>
      <c r="C10" s="132"/>
      <c r="D10" s="132"/>
      <c r="E10" s="113"/>
      <c r="F10" s="132"/>
      <c r="G10" s="132"/>
      <c r="I10" s="60"/>
      <c r="M10" s="51"/>
      <c r="N10" s="51"/>
      <c r="O10" s="52"/>
      <c r="P10" s="51"/>
      <c r="Q10" s="25"/>
    </row>
    <row r="11" spans="2:18" ht="20.149999999999999" customHeight="1" x14ac:dyDescent="0.35">
      <c r="B11" s="69"/>
      <c r="C11" s="132"/>
      <c r="D11" s="132"/>
      <c r="E11" s="113"/>
      <c r="F11" s="132"/>
      <c r="G11" s="132"/>
      <c r="I11" s="61"/>
      <c r="M11" s="51"/>
      <c r="N11" s="51"/>
      <c r="O11" s="52"/>
      <c r="P11" s="51"/>
      <c r="Q11" s="25"/>
    </row>
    <row r="12" spans="2:18" ht="20.149999999999999" customHeight="1" x14ac:dyDescent="0.35">
      <c r="B12" s="70"/>
      <c r="C12" s="131"/>
      <c r="D12" s="131"/>
      <c r="E12" s="115"/>
      <c r="F12" s="132"/>
      <c r="G12" s="132"/>
      <c r="K12" s="67"/>
      <c r="L12" s="113"/>
      <c r="M12" s="67"/>
      <c r="N12" s="47"/>
      <c r="O12" s="50"/>
      <c r="P12" s="47"/>
    </row>
    <row r="13" spans="2:18" ht="15" thickBot="1" x14ac:dyDescent="0.4"/>
    <row r="14" spans="2:18" ht="20.149999999999999" customHeight="1" thickBot="1" x14ac:dyDescent="0.5">
      <c r="B14" s="139" t="s">
        <v>155</v>
      </c>
      <c r="C14" s="140"/>
      <c r="D14" s="140"/>
      <c r="E14" s="140"/>
      <c r="F14" s="140"/>
      <c r="G14" s="140"/>
      <c r="H14" s="140"/>
      <c r="I14" s="141"/>
      <c r="J14" s="28"/>
      <c r="K14" s="139" t="s">
        <v>156</v>
      </c>
      <c r="L14" s="140"/>
      <c r="M14" s="140"/>
      <c r="N14" s="140"/>
      <c r="O14" s="140"/>
      <c r="P14" s="140"/>
      <c r="Q14" s="140"/>
      <c r="R14" s="141"/>
    </row>
    <row r="15" spans="2:18" ht="20.149999999999999" customHeight="1" x14ac:dyDescent="0.35">
      <c r="B15" s="142" t="s">
        <v>17</v>
      </c>
      <c r="C15" s="143"/>
      <c r="D15" s="144"/>
      <c r="E15" s="142" t="s">
        <v>18</v>
      </c>
      <c r="F15" s="143"/>
      <c r="G15" s="144"/>
      <c r="H15" s="145" t="s">
        <v>19</v>
      </c>
      <c r="I15" s="146"/>
      <c r="J15" s="31"/>
      <c r="K15" s="142" t="s">
        <v>17</v>
      </c>
      <c r="L15" s="143"/>
      <c r="M15" s="144"/>
      <c r="N15" s="142" t="s">
        <v>18</v>
      </c>
      <c r="O15" s="143"/>
      <c r="P15" s="144"/>
      <c r="Q15" s="145" t="s">
        <v>19</v>
      </c>
      <c r="R15" s="146"/>
    </row>
    <row r="16" spans="2:18" ht="20.149999999999999" customHeight="1" x14ac:dyDescent="0.35">
      <c r="B16" s="26" t="s">
        <v>20</v>
      </c>
      <c r="C16" s="53" t="s">
        <v>21</v>
      </c>
      <c r="D16" s="27" t="s">
        <v>22</v>
      </c>
      <c r="E16" s="26" t="s">
        <v>20</v>
      </c>
      <c r="F16" s="42" t="s">
        <v>21</v>
      </c>
      <c r="G16" s="110" t="s">
        <v>22</v>
      </c>
      <c r="H16" s="8" t="s">
        <v>20</v>
      </c>
      <c r="I16" s="10" t="s">
        <v>21</v>
      </c>
      <c r="J16" s="32"/>
      <c r="K16" s="9" t="s">
        <v>20</v>
      </c>
      <c r="L16" s="42" t="s">
        <v>21</v>
      </c>
      <c r="M16" s="110" t="s">
        <v>22</v>
      </c>
      <c r="N16" s="9" t="s">
        <v>20</v>
      </c>
      <c r="O16" s="41" t="s">
        <v>21</v>
      </c>
      <c r="P16" s="10" t="s">
        <v>22</v>
      </c>
      <c r="Q16" s="8" t="s">
        <v>20</v>
      </c>
      <c r="R16" s="10" t="s">
        <v>21</v>
      </c>
    </row>
    <row r="17" spans="1:18" ht="58" x14ac:dyDescent="0.35">
      <c r="A17" s="149" t="s">
        <v>6</v>
      </c>
      <c r="B17" s="11" t="s">
        <v>23</v>
      </c>
      <c r="C17" s="36">
        <v>4</v>
      </c>
      <c r="D17" s="12" t="s">
        <v>119</v>
      </c>
      <c r="E17" s="11" t="s">
        <v>25</v>
      </c>
      <c r="F17" s="36">
        <v>4</v>
      </c>
      <c r="G17" s="12" t="s">
        <v>81</v>
      </c>
      <c r="H17" s="22"/>
      <c r="I17" s="23"/>
      <c r="J17" s="33"/>
      <c r="K17" s="11" t="s">
        <v>27</v>
      </c>
      <c r="L17" s="36">
        <v>3</v>
      </c>
      <c r="M17" s="12" t="s">
        <v>28</v>
      </c>
      <c r="N17" s="11" t="s">
        <v>82</v>
      </c>
      <c r="O17" s="48">
        <v>3</v>
      </c>
      <c r="P17" s="55" t="s">
        <v>30</v>
      </c>
      <c r="Q17" s="22"/>
      <c r="R17" s="23"/>
    </row>
    <row r="18" spans="1:18" ht="217.5" x14ac:dyDescent="0.35">
      <c r="A18" s="150"/>
      <c r="B18" s="11" t="s">
        <v>31</v>
      </c>
      <c r="C18" s="36">
        <v>4</v>
      </c>
      <c r="D18" s="12" t="s">
        <v>100</v>
      </c>
      <c r="E18" s="11" t="s">
        <v>33</v>
      </c>
      <c r="F18" s="36">
        <v>3</v>
      </c>
      <c r="G18" s="12" t="s">
        <v>34</v>
      </c>
      <c r="H18" s="22"/>
      <c r="I18" s="23"/>
      <c r="J18" s="33"/>
      <c r="K18" s="11" t="s">
        <v>35</v>
      </c>
      <c r="L18" s="36">
        <v>3</v>
      </c>
      <c r="M18" s="12" t="s">
        <v>86</v>
      </c>
      <c r="N18" s="11" t="s">
        <v>87</v>
      </c>
      <c r="O18" s="36">
        <v>3</v>
      </c>
      <c r="P18" s="12" t="s">
        <v>38</v>
      </c>
      <c r="Q18" s="22"/>
      <c r="R18" s="23"/>
    </row>
    <row r="19" spans="1:18" ht="72.5" x14ac:dyDescent="0.35">
      <c r="A19" s="150"/>
      <c r="B19" s="11" t="s">
        <v>39</v>
      </c>
      <c r="C19" s="36">
        <v>4</v>
      </c>
      <c r="D19" s="12"/>
      <c r="E19" s="11" t="s">
        <v>40</v>
      </c>
      <c r="F19" s="36">
        <v>2</v>
      </c>
      <c r="G19" s="12"/>
      <c r="H19" s="22"/>
      <c r="I19" s="23"/>
      <c r="J19" s="33"/>
      <c r="K19" s="11" t="s">
        <v>41</v>
      </c>
      <c r="L19" s="36">
        <v>3</v>
      </c>
      <c r="M19" s="12" t="s">
        <v>42</v>
      </c>
      <c r="N19" s="11" t="s">
        <v>43</v>
      </c>
      <c r="O19" s="36">
        <v>3</v>
      </c>
      <c r="P19" s="12" t="s">
        <v>44</v>
      </c>
      <c r="Q19" s="22"/>
      <c r="R19" s="23"/>
    </row>
    <row r="20" spans="1:18" ht="188.5" x14ac:dyDescent="0.35">
      <c r="A20" s="150"/>
      <c r="B20" s="11"/>
      <c r="C20" s="36"/>
      <c r="D20" s="12"/>
      <c r="E20" s="11" t="s">
        <v>45</v>
      </c>
      <c r="F20" s="36">
        <v>3</v>
      </c>
      <c r="G20" s="12" t="s">
        <v>120</v>
      </c>
      <c r="H20" s="22"/>
      <c r="I20" s="23"/>
      <c r="J20" s="33"/>
      <c r="K20" s="11" t="s">
        <v>47</v>
      </c>
      <c r="L20" s="36">
        <v>3</v>
      </c>
      <c r="M20" s="12" t="s">
        <v>102</v>
      </c>
      <c r="N20" s="11"/>
      <c r="O20" s="36"/>
      <c r="P20" s="12"/>
      <c r="Q20" s="22"/>
      <c r="R20" s="23"/>
    </row>
    <row r="21" spans="1:18" ht="58" x14ac:dyDescent="0.35">
      <c r="A21" s="136" t="s">
        <v>8</v>
      </c>
      <c r="B21" s="13" t="s">
        <v>163</v>
      </c>
      <c r="C21" s="37">
        <v>2</v>
      </c>
      <c r="D21" s="14"/>
      <c r="E21" s="13" t="s">
        <v>162</v>
      </c>
      <c r="F21" s="37">
        <v>2</v>
      </c>
      <c r="G21" s="14"/>
      <c r="H21" s="22"/>
      <c r="I21" s="23"/>
      <c r="J21" s="33"/>
      <c r="K21" s="13" t="s">
        <v>165</v>
      </c>
      <c r="L21" s="37">
        <v>2</v>
      </c>
      <c r="M21" s="14"/>
      <c r="N21" s="13" t="s">
        <v>168</v>
      </c>
      <c r="O21" s="37">
        <v>3</v>
      </c>
      <c r="P21" s="14"/>
      <c r="Q21" s="22"/>
      <c r="R21" s="23"/>
    </row>
    <row r="22" spans="1:18" ht="50.25" customHeight="1" x14ac:dyDescent="0.35">
      <c r="A22" s="137"/>
      <c r="B22" s="13"/>
      <c r="C22" s="37"/>
      <c r="D22" s="14"/>
      <c r="E22" s="13" t="s">
        <v>164</v>
      </c>
      <c r="F22" s="37">
        <v>2</v>
      </c>
      <c r="G22" s="14"/>
      <c r="H22" s="22"/>
      <c r="I22" s="23"/>
      <c r="J22" s="33"/>
      <c r="K22" s="13" t="s">
        <v>166</v>
      </c>
      <c r="L22" s="37">
        <v>3</v>
      </c>
      <c r="M22" s="14"/>
      <c r="N22" s="13"/>
      <c r="O22" s="37"/>
      <c r="P22" s="14"/>
      <c r="Q22" s="22"/>
      <c r="R22" s="23"/>
    </row>
    <row r="23" spans="1:18" ht="60.75" customHeight="1" x14ac:dyDescent="0.35">
      <c r="A23" s="138"/>
      <c r="B23" s="13"/>
      <c r="C23" s="37"/>
      <c r="D23" s="14"/>
      <c r="E23" s="13"/>
      <c r="F23" s="37"/>
      <c r="G23" s="14"/>
      <c r="H23" s="22"/>
      <c r="I23" s="23"/>
      <c r="J23" s="33"/>
      <c r="K23" s="13" t="s">
        <v>167</v>
      </c>
      <c r="L23" s="37">
        <v>3</v>
      </c>
      <c r="M23" s="14"/>
      <c r="N23" s="13"/>
      <c r="O23" s="37"/>
      <c r="P23" s="14"/>
      <c r="Q23" s="22"/>
      <c r="R23" s="23"/>
    </row>
    <row r="24" spans="1:18" ht="43.5" x14ac:dyDescent="0.35">
      <c r="A24" s="77" t="s">
        <v>11</v>
      </c>
      <c r="B24" s="68"/>
      <c r="C24" s="38"/>
      <c r="D24" s="16"/>
      <c r="E24" s="15"/>
      <c r="F24" s="38"/>
      <c r="G24" s="16"/>
      <c r="H24" s="22"/>
      <c r="I24" s="23"/>
      <c r="J24" s="33"/>
      <c r="K24" s="15"/>
      <c r="L24" s="38"/>
      <c r="M24" s="16"/>
      <c r="N24" s="15" t="s">
        <v>121</v>
      </c>
      <c r="O24" s="38">
        <v>3</v>
      </c>
      <c r="P24" s="16" t="s">
        <v>103</v>
      </c>
      <c r="Q24" s="22"/>
      <c r="R24" s="23"/>
    </row>
    <row r="25" spans="1:18" ht="72.5" x14ac:dyDescent="0.35">
      <c r="A25" s="95" t="s">
        <v>98</v>
      </c>
      <c r="B25" s="103" t="s">
        <v>104</v>
      </c>
      <c r="C25" s="104">
        <v>3</v>
      </c>
      <c r="D25" s="98"/>
      <c r="E25" s="103" t="s">
        <v>105</v>
      </c>
      <c r="F25" s="104">
        <v>3</v>
      </c>
      <c r="G25" s="98" t="s">
        <v>122</v>
      </c>
      <c r="H25" s="78"/>
      <c r="I25" s="79"/>
      <c r="J25" s="99"/>
      <c r="K25" s="103" t="s">
        <v>107</v>
      </c>
      <c r="L25" s="104">
        <v>2</v>
      </c>
      <c r="M25" s="98" t="s">
        <v>108</v>
      </c>
      <c r="N25" s="103" t="s">
        <v>109</v>
      </c>
      <c r="O25" s="104">
        <v>3</v>
      </c>
      <c r="P25" s="98"/>
      <c r="Q25" s="78"/>
      <c r="R25" s="79"/>
    </row>
    <row r="26" spans="1:18" ht="29" x14ac:dyDescent="0.35">
      <c r="A26" s="95"/>
      <c r="B26" s="103" t="s">
        <v>110</v>
      </c>
      <c r="C26" s="104">
        <v>3</v>
      </c>
      <c r="D26" s="98"/>
      <c r="E26" s="103" t="s">
        <v>111</v>
      </c>
      <c r="F26" s="104">
        <v>3</v>
      </c>
      <c r="G26" s="98"/>
      <c r="H26" s="78"/>
      <c r="I26" s="79"/>
      <c r="J26" s="99"/>
      <c r="K26" s="96"/>
      <c r="L26" s="105"/>
      <c r="M26" s="98"/>
      <c r="N26" s="103" t="s">
        <v>112</v>
      </c>
      <c r="O26" s="104">
        <v>4</v>
      </c>
      <c r="P26" s="98"/>
      <c r="Q26" s="78"/>
      <c r="R26" s="79"/>
    </row>
    <row r="27" spans="1:18" s="90" customFormat="1" ht="43.5" x14ac:dyDescent="0.35">
      <c r="A27" s="100"/>
      <c r="B27" s="91" t="s">
        <v>174</v>
      </c>
      <c r="C27" s="101">
        <v>0</v>
      </c>
      <c r="D27" s="88" t="s">
        <v>54</v>
      </c>
      <c r="E27" s="86"/>
      <c r="F27" s="87"/>
      <c r="G27" s="88"/>
      <c r="H27" s="89"/>
      <c r="I27" s="88"/>
      <c r="J27" s="102"/>
      <c r="K27" s="86"/>
      <c r="L27" s="87"/>
      <c r="M27" s="88"/>
      <c r="N27" s="86"/>
      <c r="O27" s="87"/>
      <c r="P27" s="88"/>
      <c r="Q27" s="89"/>
      <c r="R27" s="88"/>
    </row>
    <row r="28" spans="1:18" ht="30" customHeight="1" thickBot="1" x14ac:dyDescent="0.4">
      <c r="B28" s="29" t="s">
        <v>55</v>
      </c>
      <c r="C28" s="34">
        <f>SUM(C17:C27)</f>
        <v>20</v>
      </c>
      <c r="D28" s="45"/>
      <c r="E28" s="29" t="s">
        <v>55</v>
      </c>
      <c r="F28" s="34">
        <f>SUM(F17:F27)</f>
        <v>22</v>
      </c>
      <c r="G28" s="45"/>
      <c r="H28" s="30"/>
      <c r="I28" s="45"/>
      <c r="J28" s="25"/>
      <c r="K28" s="29" t="s">
        <v>55</v>
      </c>
      <c r="L28" s="34">
        <f>SUM(L17:L27)</f>
        <v>22</v>
      </c>
      <c r="M28" s="45"/>
      <c r="N28" s="29" t="s">
        <v>55</v>
      </c>
      <c r="O28" s="34">
        <f>SUM(O17:O27)</f>
        <v>22</v>
      </c>
      <c r="P28" s="45"/>
      <c r="Q28" s="30"/>
      <c r="R28" s="45"/>
    </row>
    <row r="29" spans="1:18" ht="20.149999999999999" customHeight="1" x14ac:dyDescent="0.35"/>
    <row r="30" spans="1:18" ht="20.149999999999999" customHeight="1" thickBot="1" x14ac:dyDescent="0.4"/>
    <row r="31" spans="1:18" ht="20.149999999999999" customHeight="1" thickBot="1" x14ac:dyDescent="0.5">
      <c r="B31" s="139" t="s">
        <v>157</v>
      </c>
      <c r="C31" s="140"/>
      <c r="D31" s="140"/>
      <c r="E31" s="140"/>
      <c r="F31" s="140"/>
      <c r="G31" s="140"/>
      <c r="H31" s="140"/>
      <c r="I31" s="141"/>
      <c r="J31" s="28"/>
      <c r="K31" s="139" t="s">
        <v>158</v>
      </c>
      <c r="L31" s="140"/>
      <c r="M31" s="140"/>
      <c r="N31" s="140"/>
      <c r="O31" s="140"/>
      <c r="P31" s="140"/>
      <c r="Q31" s="140"/>
      <c r="R31" s="141"/>
    </row>
    <row r="32" spans="1:18" ht="20.149999999999999" customHeight="1" x14ac:dyDescent="0.35">
      <c r="B32" s="142" t="s">
        <v>17</v>
      </c>
      <c r="C32" s="143"/>
      <c r="D32" s="144"/>
      <c r="E32" s="142" t="s">
        <v>18</v>
      </c>
      <c r="F32" s="143"/>
      <c r="G32" s="144"/>
      <c r="H32" s="145" t="s">
        <v>19</v>
      </c>
      <c r="I32" s="146"/>
      <c r="J32" s="31"/>
      <c r="K32" s="142" t="s">
        <v>17</v>
      </c>
      <c r="L32" s="143"/>
      <c r="M32" s="144"/>
      <c r="N32" s="142" t="s">
        <v>18</v>
      </c>
      <c r="O32" s="143"/>
      <c r="P32" s="144"/>
      <c r="Q32" s="145" t="s">
        <v>19</v>
      </c>
      <c r="R32" s="146"/>
    </row>
    <row r="33" spans="1:18" ht="20.149999999999999" customHeight="1" x14ac:dyDescent="0.35">
      <c r="B33" s="9" t="s">
        <v>20</v>
      </c>
      <c r="C33" s="41" t="s">
        <v>21</v>
      </c>
      <c r="D33" s="10" t="s">
        <v>22</v>
      </c>
      <c r="E33" s="9" t="s">
        <v>20</v>
      </c>
      <c r="F33" s="41" t="s">
        <v>21</v>
      </c>
      <c r="G33" s="10" t="s">
        <v>22</v>
      </c>
      <c r="H33" s="8" t="s">
        <v>20</v>
      </c>
      <c r="I33" s="10" t="s">
        <v>21</v>
      </c>
      <c r="J33" s="32"/>
      <c r="K33" s="9" t="s">
        <v>20</v>
      </c>
      <c r="L33" s="41" t="s">
        <v>21</v>
      </c>
      <c r="M33" s="10" t="s">
        <v>22</v>
      </c>
      <c r="N33" s="9" t="s">
        <v>20</v>
      </c>
      <c r="O33" s="41" t="s">
        <v>21</v>
      </c>
      <c r="P33" s="10" t="s">
        <v>22</v>
      </c>
      <c r="Q33" s="8" t="s">
        <v>20</v>
      </c>
      <c r="R33" s="10" t="s">
        <v>21</v>
      </c>
    </row>
    <row r="34" spans="1:18" ht="43.5" x14ac:dyDescent="0.35">
      <c r="A34" s="149" t="s">
        <v>6</v>
      </c>
      <c r="B34" s="11" t="s">
        <v>56</v>
      </c>
      <c r="C34" s="36">
        <v>3</v>
      </c>
      <c r="D34" s="12" t="s">
        <v>123</v>
      </c>
      <c r="E34" s="11" t="s">
        <v>58</v>
      </c>
      <c r="F34" s="36">
        <v>3</v>
      </c>
      <c r="G34" s="12" t="s">
        <v>169</v>
      </c>
      <c r="H34" s="22"/>
      <c r="I34" s="23"/>
      <c r="J34" s="33"/>
      <c r="K34" s="11"/>
      <c r="L34" s="54"/>
      <c r="M34" s="12"/>
      <c r="N34" s="71"/>
      <c r="O34" s="54"/>
      <c r="P34" s="12"/>
      <c r="Q34" s="22"/>
      <c r="R34" s="23"/>
    </row>
    <row r="35" spans="1:18" ht="50.25" customHeight="1" x14ac:dyDescent="0.35">
      <c r="A35" s="150"/>
      <c r="B35" s="11" t="s">
        <v>60</v>
      </c>
      <c r="C35" s="36">
        <v>3</v>
      </c>
      <c r="D35" s="12" t="s">
        <v>125</v>
      </c>
      <c r="E35" s="11" t="s">
        <v>62</v>
      </c>
      <c r="F35" s="36">
        <v>3</v>
      </c>
      <c r="G35" s="12" t="s">
        <v>63</v>
      </c>
      <c r="H35" s="22"/>
      <c r="I35" s="23"/>
      <c r="J35" s="33"/>
      <c r="K35" s="11"/>
      <c r="L35" s="36"/>
      <c r="M35" s="12"/>
      <c r="N35" s="11"/>
      <c r="O35" s="36"/>
      <c r="P35" s="12"/>
      <c r="Q35" s="22"/>
      <c r="R35" s="23"/>
    </row>
    <row r="36" spans="1:18" ht="50.25" customHeight="1" x14ac:dyDescent="0.35">
      <c r="A36" s="150"/>
      <c r="B36" s="11" t="s">
        <v>64</v>
      </c>
      <c r="C36" s="36">
        <v>3</v>
      </c>
      <c r="D36" s="12" t="s">
        <v>65</v>
      </c>
      <c r="E36" s="11" t="s">
        <v>66</v>
      </c>
      <c r="F36" s="36">
        <v>3</v>
      </c>
      <c r="G36" s="12" t="s">
        <v>91</v>
      </c>
      <c r="H36" s="22"/>
      <c r="I36" s="23"/>
      <c r="J36" s="33"/>
      <c r="K36" s="11"/>
      <c r="L36" s="36"/>
      <c r="M36" s="12"/>
      <c r="N36" s="11"/>
      <c r="O36" s="36"/>
      <c r="P36" s="12"/>
      <c r="Q36" s="22"/>
      <c r="R36" s="23"/>
    </row>
    <row r="37" spans="1:18" ht="53.25" customHeight="1" x14ac:dyDescent="0.35">
      <c r="A37" s="62" t="s">
        <v>11</v>
      </c>
      <c r="B37" s="15"/>
      <c r="C37" s="38"/>
      <c r="D37" s="16"/>
      <c r="E37" s="15" t="s">
        <v>68</v>
      </c>
      <c r="F37" s="38">
        <v>2</v>
      </c>
      <c r="G37" s="16"/>
      <c r="H37" s="76"/>
      <c r="I37" s="66"/>
      <c r="J37" s="33"/>
      <c r="K37" s="15"/>
      <c r="L37" s="38"/>
      <c r="M37" s="16"/>
      <c r="N37" s="15" t="s">
        <v>126</v>
      </c>
      <c r="O37" s="38">
        <v>10</v>
      </c>
      <c r="P37" s="16" t="s">
        <v>72</v>
      </c>
      <c r="Q37" s="22"/>
      <c r="R37" s="23"/>
    </row>
    <row r="38" spans="1:18" ht="30" customHeight="1" x14ac:dyDescent="0.35">
      <c r="A38" s="108" t="s">
        <v>13</v>
      </c>
      <c r="B38" s="17"/>
      <c r="C38" s="39"/>
      <c r="D38" s="18"/>
      <c r="E38" s="17"/>
      <c r="F38" s="39"/>
      <c r="G38" s="18"/>
      <c r="H38" s="22"/>
      <c r="I38" s="23"/>
      <c r="J38" s="33"/>
      <c r="K38" s="17" t="s">
        <v>70</v>
      </c>
      <c r="L38" s="39">
        <v>3</v>
      </c>
      <c r="M38" s="18"/>
      <c r="N38" s="17"/>
      <c r="O38" s="39"/>
      <c r="P38" s="18"/>
      <c r="Q38" s="22"/>
      <c r="R38" s="23"/>
    </row>
    <row r="39" spans="1:18" ht="30" customHeight="1" x14ac:dyDescent="0.35">
      <c r="A39" s="108"/>
      <c r="B39" s="17"/>
      <c r="C39" s="39"/>
      <c r="D39" s="18"/>
      <c r="E39" s="17"/>
      <c r="F39" s="39"/>
      <c r="G39" s="18"/>
      <c r="H39" s="22"/>
      <c r="I39" s="23"/>
      <c r="J39" s="33"/>
      <c r="K39" s="17" t="s">
        <v>70</v>
      </c>
      <c r="L39" s="39">
        <v>3</v>
      </c>
      <c r="M39" s="18"/>
      <c r="N39" s="17"/>
      <c r="O39" s="39"/>
      <c r="P39" s="18"/>
      <c r="Q39" s="22"/>
      <c r="R39" s="23"/>
    </row>
    <row r="40" spans="1:18" ht="30" customHeight="1" x14ac:dyDescent="0.35">
      <c r="A40" s="108"/>
      <c r="B40" s="17"/>
      <c r="C40" s="39"/>
      <c r="D40" s="18"/>
      <c r="E40" s="17"/>
      <c r="F40" s="39"/>
      <c r="G40" s="18"/>
      <c r="H40" s="22"/>
      <c r="I40" s="23"/>
      <c r="J40" s="33"/>
      <c r="K40" s="17" t="s">
        <v>70</v>
      </c>
      <c r="L40" s="39">
        <v>3</v>
      </c>
      <c r="M40" s="18"/>
      <c r="N40" s="17"/>
      <c r="O40" s="39"/>
      <c r="P40" s="18"/>
      <c r="Q40" s="22"/>
      <c r="R40" s="23"/>
    </row>
    <row r="41" spans="1:18" ht="30" customHeight="1" x14ac:dyDescent="0.35">
      <c r="A41" s="108"/>
      <c r="B41" s="17"/>
      <c r="C41" s="39"/>
      <c r="D41" s="18"/>
      <c r="E41" s="17"/>
      <c r="F41" s="39"/>
      <c r="G41" s="18"/>
      <c r="H41" s="22"/>
      <c r="I41" s="23"/>
      <c r="J41" s="33"/>
      <c r="K41" s="17" t="s">
        <v>70</v>
      </c>
      <c r="L41" s="39">
        <v>3</v>
      </c>
      <c r="M41" s="18"/>
      <c r="N41" s="17"/>
      <c r="O41" s="39"/>
      <c r="P41" s="18"/>
      <c r="Q41" s="22"/>
      <c r="R41" s="23"/>
    </row>
    <row r="42" spans="1:18" ht="30" customHeight="1" x14ac:dyDescent="0.35">
      <c r="A42" s="74" t="s">
        <v>14</v>
      </c>
      <c r="B42" s="19" t="s">
        <v>51</v>
      </c>
      <c r="C42" s="40">
        <v>3</v>
      </c>
      <c r="D42" s="20"/>
      <c r="E42" s="19" t="s">
        <v>53</v>
      </c>
      <c r="F42" s="40">
        <v>3</v>
      </c>
      <c r="G42" s="20"/>
      <c r="H42" s="22"/>
      <c r="I42" s="23"/>
      <c r="J42" s="33"/>
      <c r="K42" s="19"/>
      <c r="L42" s="40"/>
      <c r="M42" s="20"/>
      <c r="N42" s="19"/>
      <c r="O42" s="40"/>
      <c r="P42" s="20"/>
      <c r="Q42" s="22"/>
      <c r="R42" s="23"/>
    </row>
    <row r="43" spans="1:18" ht="30" customHeight="1" x14ac:dyDescent="0.35">
      <c r="A43" s="85"/>
      <c r="B43" s="19" t="s">
        <v>52</v>
      </c>
      <c r="C43" s="40">
        <v>3</v>
      </c>
      <c r="D43" s="83"/>
      <c r="E43" s="19"/>
      <c r="F43" s="40"/>
      <c r="G43" s="83"/>
      <c r="H43" s="78"/>
      <c r="I43" s="79"/>
      <c r="J43" s="33"/>
      <c r="K43" s="19"/>
      <c r="L43" s="40"/>
      <c r="M43" s="83"/>
      <c r="N43" s="19"/>
      <c r="O43" s="40"/>
      <c r="P43" s="83"/>
      <c r="Q43" s="78"/>
      <c r="R43" s="79"/>
    </row>
    <row r="44" spans="1:18" ht="29" x14ac:dyDescent="0.35">
      <c r="A44" s="95" t="s">
        <v>98</v>
      </c>
      <c r="B44" s="103" t="s">
        <v>114</v>
      </c>
      <c r="C44" s="104">
        <v>2</v>
      </c>
      <c r="D44" s="98"/>
      <c r="E44" s="103" t="s">
        <v>115</v>
      </c>
      <c r="F44" s="104">
        <v>4</v>
      </c>
      <c r="G44" s="98"/>
      <c r="H44" s="78"/>
      <c r="I44" s="79"/>
      <c r="J44" s="99"/>
      <c r="K44" s="103" t="s">
        <v>116</v>
      </c>
      <c r="L44" s="106">
        <v>2</v>
      </c>
      <c r="M44" s="107" t="s">
        <v>117</v>
      </c>
      <c r="N44" s="103"/>
      <c r="O44" s="104"/>
      <c r="P44" s="98"/>
      <c r="Q44" s="78"/>
      <c r="R44" s="79"/>
    </row>
    <row r="45" spans="1:18" ht="43.5" x14ac:dyDescent="0.35">
      <c r="A45" s="95"/>
      <c r="B45" s="96"/>
      <c r="C45" s="105"/>
      <c r="D45" s="98"/>
      <c r="E45" s="96"/>
      <c r="F45" s="105"/>
      <c r="G45" s="98"/>
      <c r="H45" s="78"/>
      <c r="I45" s="79"/>
      <c r="J45" s="99"/>
      <c r="K45" s="103" t="s">
        <v>118</v>
      </c>
      <c r="L45" s="104">
        <v>2</v>
      </c>
      <c r="M45" s="107" t="s">
        <v>108</v>
      </c>
      <c r="N45" s="96"/>
      <c r="O45" s="105"/>
      <c r="P45" s="98"/>
      <c r="Q45" s="78"/>
      <c r="R45" s="79"/>
    </row>
    <row r="46" spans="1:18" ht="30" customHeight="1" thickBot="1" x14ac:dyDescent="0.4">
      <c r="B46" s="29" t="s">
        <v>55</v>
      </c>
      <c r="C46" s="34">
        <f>SUM(C34:C45)</f>
        <v>17</v>
      </c>
      <c r="D46" s="21"/>
      <c r="E46" s="29" t="s">
        <v>55</v>
      </c>
      <c r="F46" s="34">
        <f>SUM(F34:F45)</f>
        <v>18</v>
      </c>
      <c r="G46" s="21"/>
      <c r="H46" s="30"/>
      <c r="I46" s="21"/>
      <c r="J46" s="25"/>
      <c r="K46" s="29" t="s">
        <v>55</v>
      </c>
      <c r="L46" s="34">
        <f>SUM(L34:L45)</f>
        <v>16</v>
      </c>
      <c r="M46" s="21"/>
      <c r="N46" s="29" t="s">
        <v>55</v>
      </c>
      <c r="O46" s="34">
        <f>SUM(O34:O45)</f>
        <v>10</v>
      </c>
      <c r="P46" s="21"/>
      <c r="Q46" s="30"/>
      <c r="R46" s="21"/>
    </row>
  </sheetData>
  <mergeCells count="44">
    <mergeCell ref="A34:A36"/>
    <mergeCell ref="A17:A20"/>
    <mergeCell ref="A21:A23"/>
    <mergeCell ref="B31:I31"/>
    <mergeCell ref="K31:R31"/>
    <mergeCell ref="B32:D32"/>
    <mergeCell ref="E32:G32"/>
    <mergeCell ref="H32:I32"/>
    <mergeCell ref="K32:M32"/>
    <mergeCell ref="N32:P32"/>
    <mergeCell ref="Q32:R32"/>
    <mergeCell ref="B14:I14"/>
    <mergeCell ref="K14:R14"/>
    <mergeCell ref="B15:D15"/>
    <mergeCell ref="E15:G15"/>
    <mergeCell ref="H15:I15"/>
    <mergeCell ref="K15:M15"/>
    <mergeCell ref="N15:P15"/>
    <mergeCell ref="Q15:R15"/>
    <mergeCell ref="C10:D10"/>
    <mergeCell ref="F10:G10"/>
    <mergeCell ref="C11:D11"/>
    <mergeCell ref="F11:G11"/>
    <mergeCell ref="C12:D12"/>
    <mergeCell ref="F12:G12"/>
    <mergeCell ref="C6:D6"/>
    <mergeCell ref="F6:G6"/>
    <mergeCell ref="C8:D8"/>
    <mergeCell ref="F8:G8"/>
    <mergeCell ref="C9:D9"/>
    <mergeCell ref="F9:G9"/>
    <mergeCell ref="C7:D7"/>
    <mergeCell ref="C4:D4"/>
    <mergeCell ref="F4:G4"/>
    <mergeCell ref="J4:K4"/>
    <mergeCell ref="C5:D5"/>
    <mergeCell ref="F5:G5"/>
    <mergeCell ref="J5:K5"/>
    <mergeCell ref="C2:D2"/>
    <mergeCell ref="F2:G2"/>
    <mergeCell ref="M2:Q2"/>
    <mergeCell ref="C3:D3"/>
    <mergeCell ref="F3:G3"/>
    <mergeCell ref="J3:K3"/>
  </mergeCells>
  <conditionalFormatting sqref="F2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33" right="0.31" top="0.48" bottom="0.74803149606299213" header="0.31496062992125984" footer="0.31496062992125984"/>
  <pageSetup paperSize="9" scale="58" orientation="landscape" r:id="rId1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53FB1-D1FB-480A-8923-77720985ADBC}">
  <dimension ref="A2:R44"/>
  <sheetViews>
    <sheetView view="pageBreakPreview" zoomScale="80" zoomScaleNormal="100" zoomScaleSheetLayoutView="80" workbookViewId="0">
      <selection activeCell="I9" sqref="I9"/>
    </sheetView>
  </sheetViews>
  <sheetFormatPr defaultRowHeight="14.5" x14ac:dyDescent="0.35"/>
  <cols>
    <col min="1" max="1" width="9.81640625" style="24" customWidth="1"/>
    <col min="2" max="2" width="20.81640625" customWidth="1"/>
    <col min="3" max="3" width="5.81640625" style="35" customWidth="1"/>
    <col min="4" max="4" width="13.1796875" customWidth="1"/>
    <col min="5" max="5" width="22.54296875" customWidth="1"/>
    <col min="6" max="6" width="5.81640625" style="35" customWidth="1"/>
    <col min="7" max="8" width="14.54296875" customWidth="1"/>
    <col min="10" max="10" width="7.81640625" customWidth="1"/>
    <col min="11" max="11" width="22.1796875" customWidth="1"/>
    <col min="12" max="12" width="6.1796875" style="35" customWidth="1"/>
    <col min="13" max="13" width="12.81640625" customWidth="1"/>
    <col min="14" max="14" width="27.81640625" customWidth="1"/>
    <col min="15" max="15" width="6.54296875" style="35" customWidth="1"/>
    <col min="16" max="16" width="12.1796875" customWidth="1"/>
    <col min="17" max="17" width="13.81640625" customWidth="1"/>
  </cols>
  <sheetData>
    <row r="2" spans="1:18" ht="45.75" customHeight="1" x14ac:dyDescent="0.35">
      <c r="B2" s="1" t="s">
        <v>0</v>
      </c>
      <c r="C2" s="129" t="s">
        <v>1</v>
      </c>
      <c r="D2" s="130"/>
      <c r="E2" s="114" t="s">
        <v>2</v>
      </c>
      <c r="F2" s="122" t="s">
        <v>3</v>
      </c>
      <c r="G2" s="122"/>
      <c r="I2" s="56" t="s">
        <v>4</v>
      </c>
      <c r="J2" s="57"/>
      <c r="K2" s="58"/>
      <c r="L2" s="59"/>
      <c r="M2" s="119" t="s">
        <v>5</v>
      </c>
      <c r="N2" s="119"/>
      <c r="O2" s="119"/>
      <c r="P2" s="119"/>
      <c r="Q2" s="119"/>
    </row>
    <row r="3" spans="1:18" ht="20.149999999999999" customHeight="1" x14ac:dyDescent="0.35">
      <c r="B3" s="3" t="s">
        <v>6</v>
      </c>
      <c r="C3" s="127">
        <v>63</v>
      </c>
      <c r="D3" s="128"/>
      <c r="E3" s="63">
        <f>SUM(C16:C19,F16:F19,L16:L19,O16:O18,C32:C34,F32:F34)</f>
        <v>63</v>
      </c>
      <c r="F3" s="125"/>
      <c r="G3" s="126"/>
      <c r="I3" s="2" t="s">
        <v>7</v>
      </c>
      <c r="J3" s="120"/>
      <c r="K3" s="121"/>
      <c r="L3" s="43"/>
      <c r="M3" s="46"/>
      <c r="N3" s="46"/>
      <c r="O3" s="49"/>
      <c r="P3" s="46"/>
    </row>
    <row r="4" spans="1:18" ht="20.149999999999999" customHeight="1" x14ac:dyDescent="0.35">
      <c r="B4" s="4" t="s">
        <v>8</v>
      </c>
      <c r="C4" s="127">
        <v>17</v>
      </c>
      <c r="D4" s="128"/>
      <c r="E4" s="64">
        <f>SUM(C20:C21,F20:F21,L20:L21,O20,)</f>
        <v>17</v>
      </c>
      <c r="F4" s="123"/>
      <c r="G4" s="124"/>
      <c r="I4" s="2" t="s">
        <v>9</v>
      </c>
      <c r="J4" s="120" t="s">
        <v>127</v>
      </c>
      <c r="K4" s="121"/>
      <c r="L4" s="43"/>
      <c r="M4" s="46"/>
      <c r="N4" s="47"/>
      <c r="O4" s="49"/>
      <c r="P4" s="46"/>
    </row>
    <row r="5" spans="1:18" ht="20.149999999999999" customHeight="1" x14ac:dyDescent="0.35">
      <c r="B5" s="5" t="s">
        <v>11</v>
      </c>
      <c r="C5" s="127">
        <v>10</v>
      </c>
      <c r="D5" s="128"/>
      <c r="E5" s="64">
        <f>SUM(O22,F35,I35)</f>
        <v>10</v>
      </c>
      <c r="F5" s="123"/>
      <c r="G5" s="124"/>
      <c r="I5" s="2" t="s">
        <v>12</v>
      </c>
      <c r="J5" s="120">
        <v>2021</v>
      </c>
      <c r="K5" s="121"/>
      <c r="L5" s="43"/>
      <c r="M5" s="46"/>
      <c r="N5" s="46"/>
      <c r="O5" s="49"/>
      <c r="P5" s="46"/>
    </row>
    <row r="6" spans="1:18" ht="20.149999999999999" customHeight="1" x14ac:dyDescent="0.35">
      <c r="B6" s="6" t="s">
        <v>13</v>
      </c>
      <c r="C6" s="127">
        <v>22</v>
      </c>
      <c r="D6" s="128"/>
      <c r="E6" s="64">
        <f>SUM(L36:L39,O36)</f>
        <v>22</v>
      </c>
      <c r="F6" s="123"/>
      <c r="G6" s="124"/>
      <c r="M6" s="46"/>
      <c r="N6" s="67"/>
      <c r="O6" s="113"/>
      <c r="P6" s="67"/>
    </row>
    <row r="7" spans="1:18" ht="20.149999999999999" customHeight="1" x14ac:dyDescent="0.35">
      <c r="B7" s="7" t="s">
        <v>14</v>
      </c>
      <c r="C7" s="127">
        <v>4</v>
      </c>
      <c r="D7" s="128"/>
      <c r="E7" s="64">
        <f>SUM(C40,O40)</f>
        <v>4</v>
      </c>
      <c r="F7" s="111"/>
      <c r="G7" s="112"/>
      <c r="I7" s="44" t="s">
        <v>15</v>
      </c>
      <c r="M7" s="46"/>
      <c r="N7" s="46"/>
      <c r="O7" s="49"/>
      <c r="P7" s="46"/>
    </row>
    <row r="8" spans="1:18" ht="20.149999999999999" customHeight="1" x14ac:dyDescent="0.35">
      <c r="B8" s="94" t="s">
        <v>98</v>
      </c>
      <c r="C8" s="127">
        <v>30</v>
      </c>
      <c r="D8" s="128"/>
      <c r="E8" s="64">
        <f>SUM(C24,F24,L24,O24,C41:C42,F41:F43)</f>
        <v>30</v>
      </c>
      <c r="F8" s="123"/>
      <c r="G8" s="124"/>
      <c r="I8" s="60" t="s">
        <v>159</v>
      </c>
      <c r="M8" s="46"/>
      <c r="N8" s="46"/>
      <c r="O8" s="49"/>
      <c r="P8" s="46"/>
    </row>
    <row r="9" spans="1:18" ht="20.149999999999999" customHeight="1" x14ac:dyDescent="0.35">
      <c r="B9" s="1" t="s">
        <v>16</v>
      </c>
      <c r="C9" s="129">
        <f>SUM(C3:C8)</f>
        <v>146</v>
      </c>
      <c r="D9" s="130"/>
      <c r="E9" s="65">
        <f>SUM(E3:E8)</f>
        <v>146</v>
      </c>
      <c r="F9" s="123"/>
      <c r="G9" s="124"/>
      <c r="I9" s="60" t="s">
        <v>170</v>
      </c>
      <c r="M9" s="51"/>
      <c r="N9" s="51"/>
      <c r="O9" s="52"/>
      <c r="P9" s="51"/>
      <c r="Q9" s="25"/>
    </row>
    <row r="10" spans="1:18" ht="20.149999999999999" customHeight="1" x14ac:dyDescent="0.35">
      <c r="B10" s="69"/>
      <c r="C10" s="132"/>
      <c r="D10" s="132"/>
      <c r="E10" s="113"/>
      <c r="F10" s="132"/>
      <c r="G10" s="132"/>
      <c r="I10" s="61"/>
      <c r="M10" s="51"/>
      <c r="N10" s="51"/>
      <c r="O10" s="52"/>
      <c r="P10" s="51"/>
      <c r="Q10" s="25"/>
    </row>
    <row r="11" spans="1:18" ht="20.149999999999999" customHeight="1" x14ac:dyDescent="0.35">
      <c r="B11" s="70"/>
      <c r="C11" s="131"/>
      <c r="D11" s="131"/>
      <c r="E11" s="115"/>
      <c r="F11" s="132"/>
      <c r="G11" s="132"/>
      <c r="K11" s="67"/>
      <c r="L11" s="113"/>
      <c r="M11" s="67"/>
      <c r="N11" s="47"/>
      <c r="O11" s="50"/>
      <c r="P11" s="47"/>
    </row>
    <row r="12" spans="1:18" ht="15" thickBot="1" x14ac:dyDescent="0.4"/>
    <row r="13" spans="1:18" ht="20.149999999999999" customHeight="1" thickBot="1" x14ac:dyDescent="0.5">
      <c r="B13" s="139" t="s">
        <v>155</v>
      </c>
      <c r="C13" s="140"/>
      <c r="D13" s="140"/>
      <c r="E13" s="140"/>
      <c r="F13" s="140"/>
      <c r="G13" s="140"/>
      <c r="H13" s="140"/>
      <c r="I13" s="141"/>
      <c r="J13" s="28"/>
      <c r="K13" s="139" t="s">
        <v>156</v>
      </c>
      <c r="L13" s="140"/>
      <c r="M13" s="140"/>
      <c r="N13" s="140"/>
      <c r="O13" s="140"/>
      <c r="P13" s="140"/>
      <c r="Q13" s="140"/>
      <c r="R13" s="141"/>
    </row>
    <row r="14" spans="1:18" ht="20.149999999999999" customHeight="1" x14ac:dyDescent="0.35">
      <c r="B14" s="142" t="s">
        <v>17</v>
      </c>
      <c r="C14" s="143"/>
      <c r="D14" s="144"/>
      <c r="E14" s="142" t="s">
        <v>18</v>
      </c>
      <c r="F14" s="143"/>
      <c r="G14" s="144"/>
      <c r="H14" s="145" t="s">
        <v>19</v>
      </c>
      <c r="I14" s="146"/>
      <c r="J14" s="31"/>
      <c r="K14" s="142" t="s">
        <v>17</v>
      </c>
      <c r="L14" s="143"/>
      <c r="M14" s="144"/>
      <c r="N14" s="142" t="s">
        <v>18</v>
      </c>
      <c r="O14" s="143"/>
      <c r="P14" s="144"/>
      <c r="Q14" s="145" t="s">
        <v>19</v>
      </c>
      <c r="R14" s="146"/>
    </row>
    <row r="15" spans="1:18" ht="20.149999999999999" customHeight="1" x14ac:dyDescent="0.35">
      <c r="B15" s="26" t="s">
        <v>20</v>
      </c>
      <c r="C15" s="53" t="s">
        <v>21</v>
      </c>
      <c r="D15" s="27" t="s">
        <v>22</v>
      </c>
      <c r="E15" s="26" t="s">
        <v>20</v>
      </c>
      <c r="F15" s="42" t="s">
        <v>21</v>
      </c>
      <c r="G15" s="110" t="s">
        <v>22</v>
      </c>
      <c r="H15" s="8" t="s">
        <v>20</v>
      </c>
      <c r="I15" s="10" t="s">
        <v>21</v>
      </c>
      <c r="J15" s="32"/>
      <c r="K15" s="9" t="s">
        <v>20</v>
      </c>
      <c r="L15" s="42" t="s">
        <v>21</v>
      </c>
      <c r="M15" s="110" t="s">
        <v>22</v>
      </c>
      <c r="N15" s="9" t="s">
        <v>20</v>
      </c>
      <c r="O15" s="41" t="s">
        <v>21</v>
      </c>
      <c r="P15" s="10" t="s">
        <v>22</v>
      </c>
      <c r="Q15" s="8" t="s">
        <v>20</v>
      </c>
      <c r="R15" s="10" t="s">
        <v>21</v>
      </c>
    </row>
    <row r="16" spans="1:18" ht="81.75" customHeight="1" x14ac:dyDescent="0.35">
      <c r="A16" s="149" t="s">
        <v>6</v>
      </c>
      <c r="B16" s="11" t="s">
        <v>23</v>
      </c>
      <c r="C16" s="36">
        <v>4</v>
      </c>
      <c r="D16" s="12" t="s">
        <v>128</v>
      </c>
      <c r="E16" s="11" t="s">
        <v>25</v>
      </c>
      <c r="F16" s="36">
        <v>4</v>
      </c>
      <c r="G16" s="12" t="s">
        <v>129</v>
      </c>
      <c r="H16" s="22"/>
      <c r="I16" s="23"/>
      <c r="J16" s="33"/>
      <c r="K16" s="11" t="s">
        <v>27</v>
      </c>
      <c r="L16" s="36">
        <v>3</v>
      </c>
      <c r="M16" s="12" t="s">
        <v>28</v>
      </c>
      <c r="N16" s="11" t="s">
        <v>82</v>
      </c>
      <c r="O16" s="48">
        <v>3</v>
      </c>
      <c r="P16" s="55" t="s">
        <v>30</v>
      </c>
      <c r="Q16" s="22"/>
      <c r="R16" s="23"/>
    </row>
    <row r="17" spans="1:18" ht="217.5" x14ac:dyDescent="0.35">
      <c r="A17" s="150"/>
      <c r="B17" s="11" t="s">
        <v>31</v>
      </c>
      <c r="C17" s="36">
        <v>4</v>
      </c>
      <c r="D17" s="12" t="s">
        <v>100</v>
      </c>
      <c r="E17" s="11" t="s">
        <v>33</v>
      </c>
      <c r="F17" s="36">
        <v>3</v>
      </c>
      <c r="G17" s="12" t="s">
        <v>101</v>
      </c>
      <c r="H17" s="22"/>
      <c r="I17" s="23"/>
      <c r="J17" s="33"/>
      <c r="K17" s="11" t="s">
        <v>35</v>
      </c>
      <c r="L17" s="36">
        <v>3</v>
      </c>
      <c r="M17" s="12" t="s">
        <v>86</v>
      </c>
      <c r="N17" s="11" t="s">
        <v>87</v>
      </c>
      <c r="O17" s="36">
        <v>3</v>
      </c>
      <c r="P17" s="12" t="s">
        <v>38</v>
      </c>
      <c r="Q17" s="22"/>
      <c r="R17" s="23"/>
    </row>
    <row r="18" spans="1:18" ht="72.5" x14ac:dyDescent="0.35">
      <c r="A18" s="150"/>
      <c r="B18" s="11" t="s">
        <v>39</v>
      </c>
      <c r="C18" s="36">
        <v>4</v>
      </c>
      <c r="D18" s="12"/>
      <c r="E18" s="11" t="s">
        <v>40</v>
      </c>
      <c r="F18" s="36">
        <v>2</v>
      </c>
      <c r="G18" s="12"/>
      <c r="H18" s="22"/>
      <c r="I18" s="23"/>
      <c r="J18" s="33"/>
      <c r="K18" s="11" t="s">
        <v>41</v>
      </c>
      <c r="L18" s="36">
        <v>3</v>
      </c>
      <c r="M18" s="12" t="s">
        <v>42</v>
      </c>
      <c r="N18" s="11" t="s">
        <v>43</v>
      </c>
      <c r="O18" s="36">
        <v>3</v>
      </c>
      <c r="P18" s="12" t="s">
        <v>44</v>
      </c>
      <c r="Q18" s="22"/>
      <c r="R18" s="23"/>
    </row>
    <row r="19" spans="1:18" ht="188.5" x14ac:dyDescent="0.35">
      <c r="A19" s="150"/>
      <c r="B19" s="11"/>
      <c r="C19" s="36"/>
      <c r="D19" s="12"/>
      <c r="E19" s="11" t="s">
        <v>45</v>
      </c>
      <c r="F19" s="36">
        <v>3</v>
      </c>
      <c r="G19" s="12" t="s">
        <v>120</v>
      </c>
      <c r="H19" s="22"/>
      <c r="I19" s="23"/>
      <c r="J19" s="33"/>
      <c r="K19" s="11" t="s">
        <v>47</v>
      </c>
      <c r="L19" s="36">
        <v>3</v>
      </c>
      <c r="M19" s="12" t="s">
        <v>102</v>
      </c>
      <c r="N19" s="11"/>
      <c r="O19" s="36"/>
      <c r="P19" s="12"/>
      <c r="Q19" s="22"/>
      <c r="R19" s="23"/>
    </row>
    <row r="20" spans="1:18" ht="50.25" customHeight="1" x14ac:dyDescent="0.35">
      <c r="A20" s="136" t="s">
        <v>8</v>
      </c>
      <c r="B20" s="13" t="s">
        <v>162</v>
      </c>
      <c r="C20" s="37">
        <v>2</v>
      </c>
      <c r="D20" s="14"/>
      <c r="E20" s="13" t="s">
        <v>164</v>
      </c>
      <c r="F20" s="37">
        <v>2</v>
      </c>
      <c r="G20" s="14"/>
      <c r="H20" s="22"/>
      <c r="I20" s="23"/>
      <c r="J20" s="33"/>
      <c r="K20" s="13" t="s">
        <v>167</v>
      </c>
      <c r="L20" s="37">
        <v>3</v>
      </c>
      <c r="M20" s="14"/>
      <c r="N20" s="13" t="s">
        <v>165</v>
      </c>
      <c r="O20" s="37">
        <v>2</v>
      </c>
      <c r="P20" s="14"/>
      <c r="Q20" s="22"/>
      <c r="R20" s="23"/>
    </row>
    <row r="21" spans="1:18" ht="50.25" customHeight="1" x14ac:dyDescent="0.35">
      <c r="A21" s="137"/>
      <c r="B21" s="13" t="s">
        <v>163</v>
      </c>
      <c r="C21" s="37">
        <v>2</v>
      </c>
      <c r="D21" s="14"/>
      <c r="E21" s="13" t="s">
        <v>166</v>
      </c>
      <c r="F21" s="37">
        <v>3</v>
      </c>
      <c r="G21" s="14"/>
      <c r="H21" s="22"/>
      <c r="I21" s="23"/>
      <c r="J21" s="33"/>
      <c r="K21" s="13" t="s">
        <v>168</v>
      </c>
      <c r="L21" s="37">
        <v>3</v>
      </c>
      <c r="M21" s="14"/>
      <c r="N21" s="13"/>
      <c r="O21" s="37"/>
      <c r="P21" s="14"/>
      <c r="Q21" s="22"/>
      <c r="R21" s="23"/>
    </row>
    <row r="22" spans="1:18" ht="43.5" x14ac:dyDescent="0.35">
      <c r="A22" s="77" t="s">
        <v>11</v>
      </c>
      <c r="B22" s="68"/>
      <c r="C22" s="38"/>
      <c r="D22" s="16"/>
      <c r="E22" s="15"/>
      <c r="F22" s="38"/>
      <c r="G22" s="16"/>
      <c r="H22" s="22"/>
      <c r="I22" s="23"/>
      <c r="J22" s="33"/>
      <c r="K22" s="15"/>
      <c r="L22" s="38"/>
      <c r="M22" s="16"/>
      <c r="N22" s="15" t="s">
        <v>49</v>
      </c>
      <c r="O22" s="38">
        <v>3</v>
      </c>
      <c r="P22" s="16"/>
      <c r="Q22" s="22"/>
      <c r="R22" s="23"/>
    </row>
    <row r="23" spans="1:18" ht="30" customHeight="1" x14ac:dyDescent="0.35">
      <c r="A23" s="74" t="s">
        <v>14</v>
      </c>
      <c r="B23" s="19"/>
      <c r="C23" s="40"/>
      <c r="D23" s="20"/>
      <c r="E23" s="19"/>
      <c r="F23" s="40"/>
      <c r="G23" s="20"/>
      <c r="H23" s="22"/>
      <c r="I23" s="23"/>
      <c r="J23" s="33"/>
      <c r="K23" s="19"/>
      <c r="L23" s="40"/>
      <c r="M23" s="20"/>
      <c r="N23" s="19"/>
      <c r="O23" s="40"/>
      <c r="P23" s="20"/>
      <c r="Q23" s="78"/>
      <c r="R23" s="79"/>
    </row>
    <row r="24" spans="1:18" ht="29" x14ac:dyDescent="0.35">
      <c r="A24" s="95" t="s">
        <v>98</v>
      </c>
      <c r="B24" s="103" t="s">
        <v>130</v>
      </c>
      <c r="C24" s="104">
        <v>4</v>
      </c>
      <c r="D24" s="98"/>
      <c r="E24" s="103" t="s">
        <v>131</v>
      </c>
      <c r="F24" s="104">
        <v>4</v>
      </c>
      <c r="G24" s="98"/>
      <c r="H24" s="78"/>
      <c r="I24" s="79"/>
      <c r="J24" s="99"/>
      <c r="K24" s="103" t="s">
        <v>132</v>
      </c>
      <c r="L24" s="104">
        <v>3</v>
      </c>
      <c r="M24" s="98"/>
      <c r="N24" s="103" t="s">
        <v>133</v>
      </c>
      <c r="O24" s="104">
        <v>3</v>
      </c>
      <c r="P24" s="98"/>
      <c r="Q24" s="78"/>
      <c r="R24" s="79"/>
    </row>
    <row r="25" spans="1:18" s="90" customFormat="1" ht="43.5" x14ac:dyDescent="0.35">
      <c r="A25" s="100"/>
      <c r="B25" s="91" t="s">
        <v>174</v>
      </c>
      <c r="C25" s="87"/>
      <c r="D25" s="88" t="s">
        <v>54</v>
      </c>
      <c r="E25" s="86"/>
      <c r="F25" s="87"/>
      <c r="G25" s="88"/>
      <c r="H25" s="89"/>
      <c r="I25" s="88"/>
      <c r="J25" s="102"/>
      <c r="K25" s="86"/>
      <c r="L25" s="87"/>
      <c r="M25" s="88"/>
      <c r="N25" s="86"/>
      <c r="O25" s="87"/>
      <c r="P25" s="88"/>
      <c r="Q25" s="89"/>
      <c r="R25" s="88"/>
    </row>
    <row r="26" spans="1:18" ht="30" customHeight="1" thickBot="1" x14ac:dyDescent="0.4">
      <c r="B26" s="29" t="s">
        <v>55</v>
      </c>
      <c r="C26" s="34">
        <f>SUM(C16:C25)</f>
        <v>20</v>
      </c>
      <c r="D26" s="45"/>
      <c r="E26" s="29" t="s">
        <v>55</v>
      </c>
      <c r="F26" s="34">
        <f>SUM(F16:F25)</f>
        <v>21</v>
      </c>
      <c r="G26" s="45"/>
      <c r="H26" s="30"/>
      <c r="I26" s="45"/>
      <c r="J26" s="25"/>
      <c r="K26" s="29" t="s">
        <v>55</v>
      </c>
      <c r="L26" s="34">
        <f>SUM(L16:L25)</f>
        <v>21</v>
      </c>
      <c r="M26" s="45"/>
      <c r="N26" s="29" t="s">
        <v>55</v>
      </c>
      <c r="O26" s="34">
        <f>SUM(O16:O25)</f>
        <v>17</v>
      </c>
      <c r="P26" s="45"/>
      <c r="Q26" s="30"/>
      <c r="R26" s="45"/>
    </row>
    <row r="27" spans="1:18" ht="20.149999999999999" customHeight="1" x14ac:dyDescent="0.35"/>
    <row r="28" spans="1:18" ht="20.149999999999999" customHeight="1" thickBot="1" x14ac:dyDescent="0.4"/>
    <row r="29" spans="1:18" ht="20.149999999999999" customHeight="1" thickBot="1" x14ac:dyDescent="0.5">
      <c r="B29" s="139" t="s">
        <v>157</v>
      </c>
      <c r="C29" s="140"/>
      <c r="D29" s="140"/>
      <c r="E29" s="140"/>
      <c r="F29" s="140"/>
      <c r="G29" s="140"/>
      <c r="H29" s="140"/>
      <c r="I29" s="141"/>
      <c r="J29" s="28"/>
      <c r="K29" s="139" t="s">
        <v>158</v>
      </c>
      <c r="L29" s="140"/>
      <c r="M29" s="140"/>
      <c r="N29" s="140"/>
      <c r="O29" s="140"/>
      <c r="P29" s="140"/>
      <c r="Q29" s="140"/>
      <c r="R29" s="141"/>
    </row>
    <row r="30" spans="1:18" ht="20.149999999999999" customHeight="1" x14ac:dyDescent="0.35">
      <c r="B30" s="142" t="s">
        <v>17</v>
      </c>
      <c r="C30" s="143"/>
      <c r="D30" s="144"/>
      <c r="E30" s="142" t="s">
        <v>18</v>
      </c>
      <c r="F30" s="143"/>
      <c r="G30" s="144"/>
      <c r="H30" s="145" t="s">
        <v>19</v>
      </c>
      <c r="I30" s="146"/>
      <c r="J30" s="31"/>
      <c r="K30" s="142" t="s">
        <v>17</v>
      </c>
      <c r="L30" s="143"/>
      <c r="M30" s="144"/>
      <c r="N30" s="142" t="s">
        <v>18</v>
      </c>
      <c r="O30" s="143"/>
      <c r="P30" s="144"/>
      <c r="Q30" s="145" t="s">
        <v>19</v>
      </c>
      <c r="R30" s="146"/>
    </row>
    <row r="31" spans="1:18" ht="20.149999999999999" customHeight="1" x14ac:dyDescent="0.35">
      <c r="B31" s="9" t="s">
        <v>20</v>
      </c>
      <c r="C31" s="41" t="s">
        <v>21</v>
      </c>
      <c r="D31" s="10" t="s">
        <v>22</v>
      </c>
      <c r="E31" s="9" t="s">
        <v>20</v>
      </c>
      <c r="F31" s="41" t="s">
        <v>21</v>
      </c>
      <c r="G31" s="10" t="s">
        <v>22</v>
      </c>
      <c r="H31" s="8" t="s">
        <v>20</v>
      </c>
      <c r="I31" s="10" t="s">
        <v>21</v>
      </c>
      <c r="J31" s="32"/>
      <c r="K31" s="9" t="s">
        <v>20</v>
      </c>
      <c r="L31" s="41" t="s">
        <v>21</v>
      </c>
      <c r="M31" s="10" t="s">
        <v>22</v>
      </c>
      <c r="N31" s="9" t="s">
        <v>20</v>
      </c>
      <c r="O31" s="41" t="s">
        <v>21</v>
      </c>
      <c r="P31" s="10" t="s">
        <v>22</v>
      </c>
      <c r="Q31" s="8" t="s">
        <v>20</v>
      </c>
      <c r="R31" s="10" t="s">
        <v>21</v>
      </c>
    </row>
    <row r="32" spans="1:18" ht="72.5" x14ac:dyDescent="0.35">
      <c r="A32" s="149" t="s">
        <v>6</v>
      </c>
      <c r="B32" s="11" t="s">
        <v>56</v>
      </c>
      <c r="C32" s="36">
        <v>3</v>
      </c>
      <c r="D32" s="12" t="s">
        <v>123</v>
      </c>
      <c r="E32" s="11" t="s">
        <v>58</v>
      </c>
      <c r="F32" s="36">
        <v>3</v>
      </c>
      <c r="G32" s="12" t="s">
        <v>124</v>
      </c>
      <c r="H32" s="22"/>
      <c r="I32" s="23"/>
      <c r="J32" s="33"/>
      <c r="K32" s="11"/>
      <c r="L32" s="54"/>
      <c r="M32" s="12"/>
      <c r="N32" s="71"/>
      <c r="O32" s="54"/>
      <c r="P32" s="12"/>
      <c r="Q32" s="22"/>
      <c r="R32" s="23"/>
    </row>
    <row r="33" spans="1:18" ht="50.25" customHeight="1" x14ac:dyDescent="0.35">
      <c r="A33" s="150"/>
      <c r="B33" s="11" t="s">
        <v>60</v>
      </c>
      <c r="C33" s="36">
        <v>3</v>
      </c>
      <c r="D33" s="12" t="s">
        <v>61</v>
      </c>
      <c r="E33" s="11" t="s">
        <v>62</v>
      </c>
      <c r="F33" s="36">
        <v>3</v>
      </c>
      <c r="G33" s="12" t="s">
        <v>134</v>
      </c>
      <c r="H33" s="22"/>
      <c r="I33" s="23"/>
      <c r="J33" s="33"/>
      <c r="K33" s="11"/>
      <c r="L33" s="36"/>
      <c r="M33" s="12"/>
      <c r="N33" s="11"/>
      <c r="O33" s="36"/>
      <c r="P33" s="12"/>
      <c r="Q33" s="22"/>
      <c r="R33" s="23"/>
    </row>
    <row r="34" spans="1:18" ht="50.25" customHeight="1" x14ac:dyDescent="0.35">
      <c r="A34" s="150"/>
      <c r="B34" s="11" t="s">
        <v>64</v>
      </c>
      <c r="C34" s="36">
        <v>3</v>
      </c>
      <c r="D34" s="12" t="s">
        <v>65</v>
      </c>
      <c r="E34" s="11" t="s">
        <v>66</v>
      </c>
      <c r="F34" s="36">
        <v>3</v>
      </c>
      <c r="G34" s="12" t="s">
        <v>67</v>
      </c>
      <c r="H34" s="22"/>
      <c r="I34" s="23"/>
      <c r="J34" s="33"/>
      <c r="K34" s="11"/>
      <c r="L34" s="36"/>
      <c r="M34" s="12"/>
      <c r="N34" s="11"/>
      <c r="O34" s="36"/>
      <c r="P34" s="12"/>
      <c r="Q34" s="22"/>
      <c r="R34" s="23"/>
    </row>
    <row r="35" spans="1:18" ht="53.25" customHeight="1" x14ac:dyDescent="0.35">
      <c r="A35" s="62" t="s">
        <v>11</v>
      </c>
      <c r="B35" s="15"/>
      <c r="C35" s="38"/>
      <c r="D35" s="16"/>
      <c r="E35" s="15" t="s">
        <v>68</v>
      </c>
      <c r="F35" s="38">
        <v>2</v>
      </c>
      <c r="G35" s="16" t="s">
        <v>113</v>
      </c>
      <c r="H35" s="72" t="s">
        <v>161</v>
      </c>
      <c r="I35" s="16">
        <v>5</v>
      </c>
      <c r="J35" s="33"/>
      <c r="K35" s="15"/>
      <c r="L35" s="38"/>
      <c r="M35" s="16"/>
      <c r="N35" s="15"/>
      <c r="O35" s="38"/>
      <c r="P35" s="16"/>
      <c r="Q35" s="22"/>
      <c r="R35" s="23"/>
    </row>
    <row r="36" spans="1:18" ht="30" customHeight="1" x14ac:dyDescent="0.35">
      <c r="A36" s="147" t="s">
        <v>13</v>
      </c>
      <c r="B36" s="17"/>
      <c r="C36" s="39"/>
      <c r="D36" s="18"/>
      <c r="E36" s="17"/>
      <c r="F36" s="39"/>
      <c r="G36" s="18"/>
      <c r="H36" s="22"/>
      <c r="I36" s="23"/>
      <c r="J36" s="33"/>
      <c r="K36" s="17" t="s">
        <v>70</v>
      </c>
      <c r="L36" s="39">
        <v>3</v>
      </c>
      <c r="M36" s="18"/>
      <c r="N36" s="17" t="s">
        <v>71</v>
      </c>
      <c r="O36" s="39">
        <v>10</v>
      </c>
      <c r="P36" s="18" t="s">
        <v>72</v>
      </c>
      <c r="Q36" s="22"/>
      <c r="R36" s="23"/>
    </row>
    <row r="37" spans="1:18" ht="30" customHeight="1" x14ac:dyDescent="0.35">
      <c r="A37" s="148"/>
      <c r="B37" s="17"/>
      <c r="C37" s="39"/>
      <c r="D37" s="18"/>
      <c r="E37" s="17"/>
      <c r="F37" s="39"/>
      <c r="G37" s="18"/>
      <c r="H37" s="22"/>
      <c r="I37" s="23"/>
      <c r="J37" s="33"/>
      <c r="K37" s="17" t="s">
        <v>70</v>
      </c>
      <c r="L37" s="39">
        <v>3</v>
      </c>
      <c r="M37" s="18"/>
      <c r="N37" s="17"/>
      <c r="O37" s="39"/>
      <c r="P37" s="18"/>
      <c r="Q37" s="22"/>
      <c r="R37" s="23"/>
    </row>
    <row r="38" spans="1:18" ht="30" customHeight="1" x14ac:dyDescent="0.35">
      <c r="A38" s="109"/>
      <c r="B38" s="17"/>
      <c r="C38" s="39"/>
      <c r="D38" s="18"/>
      <c r="E38" s="17"/>
      <c r="F38" s="39"/>
      <c r="G38" s="18"/>
      <c r="H38" s="22"/>
      <c r="I38" s="23"/>
      <c r="J38" s="33"/>
      <c r="K38" s="17" t="s">
        <v>70</v>
      </c>
      <c r="L38" s="39">
        <v>3</v>
      </c>
      <c r="M38" s="18"/>
      <c r="N38" s="17"/>
      <c r="O38" s="39"/>
      <c r="P38" s="18"/>
      <c r="Q38" s="78"/>
      <c r="R38" s="79"/>
    </row>
    <row r="39" spans="1:18" ht="30" customHeight="1" x14ac:dyDescent="0.35">
      <c r="A39" s="109"/>
      <c r="B39" s="17"/>
      <c r="C39" s="39"/>
      <c r="D39" s="18"/>
      <c r="E39" s="17"/>
      <c r="F39" s="39"/>
      <c r="G39" s="18"/>
      <c r="H39" s="22"/>
      <c r="I39" s="23"/>
      <c r="J39" s="33"/>
      <c r="K39" s="17" t="s">
        <v>70</v>
      </c>
      <c r="L39" s="39">
        <v>3</v>
      </c>
      <c r="M39" s="18"/>
      <c r="N39" s="17"/>
      <c r="O39" s="39"/>
      <c r="P39" s="18"/>
      <c r="Q39" s="78"/>
      <c r="R39" s="79"/>
    </row>
    <row r="40" spans="1:18" ht="30" customHeight="1" x14ac:dyDescent="0.35">
      <c r="A40" s="74" t="s">
        <v>14</v>
      </c>
      <c r="B40" s="19" t="s">
        <v>51</v>
      </c>
      <c r="C40" s="40">
        <v>2</v>
      </c>
      <c r="D40" s="20"/>
      <c r="E40" s="19"/>
      <c r="F40" s="40"/>
      <c r="G40" s="20"/>
      <c r="H40" s="22"/>
      <c r="I40" s="23"/>
      <c r="J40" s="33"/>
      <c r="K40" s="19"/>
      <c r="L40" s="40"/>
      <c r="M40" s="20"/>
      <c r="N40" s="19" t="s">
        <v>53</v>
      </c>
      <c r="O40" s="40">
        <v>2</v>
      </c>
      <c r="P40" s="20"/>
      <c r="Q40" s="78"/>
      <c r="R40" s="79"/>
    </row>
    <row r="41" spans="1:18" ht="29" x14ac:dyDescent="0.35">
      <c r="A41" s="95" t="s">
        <v>98</v>
      </c>
      <c r="B41" s="103" t="s">
        <v>135</v>
      </c>
      <c r="C41" s="104">
        <v>4</v>
      </c>
      <c r="D41" s="107" t="s">
        <v>136</v>
      </c>
      <c r="E41" s="103" t="s">
        <v>137</v>
      </c>
      <c r="F41" s="104">
        <v>3</v>
      </c>
      <c r="G41" s="98"/>
      <c r="H41" s="78"/>
      <c r="I41" s="79"/>
      <c r="J41" s="99"/>
      <c r="K41" s="103"/>
      <c r="L41" s="104"/>
      <c r="M41" s="98"/>
      <c r="N41" s="103"/>
      <c r="O41" s="104"/>
      <c r="P41" s="98"/>
      <c r="Q41" s="78"/>
      <c r="R41" s="79"/>
    </row>
    <row r="42" spans="1:18" ht="29" x14ac:dyDescent="0.35">
      <c r="A42" s="95"/>
      <c r="B42" s="103" t="s">
        <v>138</v>
      </c>
      <c r="C42" s="104">
        <v>3</v>
      </c>
      <c r="D42" s="107"/>
      <c r="E42" s="103" t="s">
        <v>137</v>
      </c>
      <c r="F42" s="104">
        <v>3</v>
      </c>
      <c r="G42" s="98"/>
      <c r="H42" s="78"/>
      <c r="I42" s="79"/>
      <c r="J42" s="99"/>
      <c r="K42" s="96"/>
      <c r="L42" s="105"/>
      <c r="M42" s="98"/>
      <c r="N42" s="103"/>
      <c r="O42" s="104"/>
      <c r="P42" s="98"/>
      <c r="Q42" s="78"/>
      <c r="R42" s="79"/>
    </row>
    <row r="43" spans="1:18" x14ac:dyDescent="0.35">
      <c r="A43" s="95"/>
      <c r="B43" s="96"/>
      <c r="C43" s="105"/>
      <c r="D43" s="98"/>
      <c r="E43" s="103" t="s">
        <v>137</v>
      </c>
      <c r="F43" s="104">
        <v>3</v>
      </c>
      <c r="G43" s="98"/>
      <c r="H43" s="78"/>
      <c r="I43" s="79"/>
      <c r="J43" s="99"/>
      <c r="K43" s="96"/>
      <c r="L43" s="105"/>
      <c r="M43" s="98"/>
      <c r="N43" s="96"/>
      <c r="O43" s="105"/>
      <c r="P43" s="98"/>
      <c r="Q43" s="78"/>
      <c r="R43" s="79"/>
    </row>
    <row r="44" spans="1:18" ht="30" customHeight="1" thickBot="1" x14ac:dyDescent="0.4">
      <c r="B44" s="29" t="s">
        <v>55</v>
      </c>
      <c r="C44" s="34">
        <f>SUM(C32:C43)</f>
        <v>18</v>
      </c>
      <c r="D44" s="21"/>
      <c r="E44" s="29" t="s">
        <v>55</v>
      </c>
      <c r="F44" s="34">
        <f>SUM(F32:F43)</f>
        <v>20</v>
      </c>
      <c r="G44" s="21"/>
      <c r="H44" s="30"/>
      <c r="I44" s="34">
        <f>SUM(I32:I43)</f>
        <v>5</v>
      </c>
      <c r="J44" s="25"/>
      <c r="K44" s="29" t="s">
        <v>55</v>
      </c>
      <c r="L44" s="34">
        <f>SUM(L32:L41)</f>
        <v>12</v>
      </c>
      <c r="M44" s="21"/>
      <c r="N44" s="29" t="s">
        <v>55</v>
      </c>
      <c r="O44" s="34">
        <f>SUM(O32:O41)</f>
        <v>12</v>
      </c>
      <c r="P44" s="21"/>
      <c r="Q44" s="30"/>
      <c r="R44" s="21"/>
    </row>
  </sheetData>
  <mergeCells count="43">
    <mergeCell ref="A36:A37"/>
    <mergeCell ref="A32:A34"/>
    <mergeCell ref="A16:A19"/>
    <mergeCell ref="A20:A21"/>
    <mergeCell ref="B29:I29"/>
    <mergeCell ref="K29:R29"/>
    <mergeCell ref="B30:D30"/>
    <mergeCell ref="E30:G30"/>
    <mergeCell ref="H30:I30"/>
    <mergeCell ref="K30:M30"/>
    <mergeCell ref="N30:P30"/>
    <mergeCell ref="Q30:R30"/>
    <mergeCell ref="B13:I13"/>
    <mergeCell ref="K13:R13"/>
    <mergeCell ref="B14:D14"/>
    <mergeCell ref="E14:G14"/>
    <mergeCell ref="H14:I14"/>
    <mergeCell ref="K14:M14"/>
    <mergeCell ref="N14:P14"/>
    <mergeCell ref="Q14:R14"/>
    <mergeCell ref="C9:D9"/>
    <mergeCell ref="F9:G9"/>
    <mergeCell ref="C10:D10"/>
    <mergeCell ref="F10:G10"/>
    <mergeCell ref="C11:D11"/>
    <mergeCell ref="F11:G11"/>
    <mergeCell ref="C6:D6"/>
    <mergeCell ref="F6:G6"/>
    <mergeCell ref="C7:D7"/>
    <mergeCell ref="C8:D8"/>
    <mergeCell ref="F8:G8"/>
    <mergeCell ref="C4:D4"/>
    <mergeCell ref="F4:G4"/>
    <mergeCell ref="J4:K4"/>
    <mergeCell ref="C5:D5"/>
    <mergeCell ref="F5:G5"/>
    <mergeCell ref="J5:K5"/>
    <mergeCell ref="C2:D2"/>
    <mergeCell ref="F2:G2"/>
    <mergeCell ref="M2:Q2"/>
    <mergeCell ref="C3:D3"/>
    <mergeCell ref="F3:G3"/>
    <mergeCell ref="J3:K3"/>
  </mergeCells>
  <pageMargins left="0.33" right="0.31" top="0.48" bottom="0.74803149606299213" header="0.31496062992125984" footer="0.31496062992125984"/>
  <pageSetup paperSize="9" scale="60" orientation="landscape" r:id="rId1"/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9952-BB94-4288-A834-4CCA9A0219FE}">
  <dimension ref="A2:R44"/>
  <sheetViews>
    <sheetView view="pageBreakPreview" topLeftCell="A31" zoomScale="80" zoomScaleNormal="100" zoomScaleSheetLayoutView="80" workbookViewId="0">
      <selection activeCell="G32" sqref="G32"/>
    </sheetView>
  </sheetViews>
  <sheetFormatPr defaultRowHeight="14.5" x14ac:dyDescent="0.35"/>
  <cols>
    <col min="1" max="1" width="9.81640625" style="24" customWidth="1"/>
    <col min="2" max="2" width="20.81640625" customWidth="1"/>
    <col min="3" max="3" width="5.81640625" style="35" customWidth="1"/>
    <col min="4" max="4" width="13.1796875" customWidth="1"/>
    <col min="5" max="5" width="22.54296875" customWidth="1"/>
    <col min="6" max="6" width="5.81640625" style="35" customWidth="1"/>
    <col min="7" max="8" width="14.54296875" customWidth="1"/>
    <col min="10" max="10" width="7.81640625" customWidth="1"/>
    <col min="11" max="11" width="22.1796875" customWidth="1"/>
    <col min="12" max="12" width="6.1796875" style="35" customWidth="1"/>
    <col min="13" max="13" width="12.81640625" customWidth="1"/>
    <col min="14" max="14" width="27.81640625" customWidth="1"/>
    <col min="15" max="15" width="6.54296875" style="35" customWidth="1"/>
    <col min="16" max="16" width="12.1796875" customWidth="1"/>
    <col min="17" max="17" width="13.81640625" customWidth="1"/>
  </cols>
  <sheetData>
    <row r="2" spans="1:18" ht="45.75" customHeight="1" x14ac:dyDescent="0.35">
      <c r="B2" s="1" t="s">
        <v>0</v>
      </c>
      <c r="C2" s="129" t="s">
        <v>1</v>
      </c>
      <c r="D2" s="130"/>
      <c r="E2" s="114" t="s">
        <v>2</v>
      </c>
      <c r="F2" s="122" t="s">
        <v>3</v>
      </c>
      <c r="G2" s="122"/>
      <c r="I2" s="56" t="s">
        <v>4</v>
      </c>
      <c r="J2" s="57"/>
      <c r="K2" s="58"/>
      <c r="L2" s="59"/>
      <c r="M2" s="119" t="s">
        <v>5</v>
      </c>
      <c r="N2" s="119"/>
      <c r="O2" s="119"/>
      <c r="P2" s="119"/>
      <c r="Q2" s="119"/>
    </row>
    <row r="3" spans="1:18" ht="20.149999999999999" customHeight="1" x14ac:dyDescent="0.35">
      <c r="B3" s="3" t="s">
        <v>6</v>
      </c>
      <c r="C3" s="127">
        <v>63</v>
      </c>
      <c r="D3" s="128"/>
      <c r="E3" s="63">
        <f>SUM(C16:C18,F16:F19,L16:L19,O16:O18,C31:C33,F31:F33)</f>
        <v>63</v>
      </c>
      <c r="F3" s="125"/>
      <c r="G3" s="126"/>
      <c r="I3" s="2" t="s">
        <v>7</v>
      </c>
      <c r="J3" s="120"/>
      <c r="K3" s="121"/>
      <c r="L3" s="43"/>
      <c r="M3" s="46"/>
      <c r="N3" s="46"/>
      <c r="O3" s="49"/>
      <c r="P3" s="46"/>
    </row>
    <row r="4" spans="1:18" ht="20.149999999999999" customHeight="1" x14ac:dyDescent="0.35">
      <c r="B4" s="4" t="s">
        <v>8</v>
      </c>
      <c r="C4" s="127">
        <v>17</v>
      </c>
      <c r="D4" s="128"/>
      <c r="E4" s="64">
        <f>SUM(C20:C21,F20:F21,L20:L21,O20,)</f>
        <v>17</v>
      </c>
      <c r="F4" s="123"/>
      <c r="G4" s="124"/>
      <c r="I4" s="2" t="s">
        <v>9</v>
      </c>
      <c r="J4" s="120" t="s">
        <v>127</v>
      </c>
      <c r="K4" s="121"/>
      <c r="L4" s="43"/>
      <c r="M4" s="46"/>
      <c r="N4" s="47"/>
      <c r="O4" s="49"/>
      <c r="P4" s="46"/>
    </row>
    <row r="5" spans="1:18" ht="20.149999999999999" customHeight="1" x14ac:dyDescent="0.35">
      <c r="B5" s="5" t="s">
        <v>11</v>
      </c>
      <c r="C5" s="127">
        <v>15</v>
      </c>
      <c r="D5" s="128"/>
      <c r="E5" s="64">
        <f>SUM(O22,F34,O34)</f>
        <v>15</v>
      </c>
      <c r="F5" s="123"/>
      <c r="G5" s="124"/>
      <c r="I5" s="2" t="s">
        <v>12</v>
      </c>
      <c r="J5" s="120">
        <v>2021</v>
      </c>
      <c r="K5" s="121"/>
      <c r="L5" s="43"/>
      <c r="M5" s="46"/>
      <c r="N5" s="46"/>
      <c r="O5" s="49"/>
      <c r="P5" s="46"/>
    </row>
    <row r="6" spans="1:18" ht="20.149999999999999" customHeight="1" x14ac:dyDescent="0.35">
      <c r="B6" s="6" t="s">
        <v>13</v>
      </c>
      <c r="C6" s="127">
        <v>12</v>
      </c>
      <c r="D6" s="128"/>
      <c r="E6" s="64">
        <f>SUM(L35:L38)</f>
        <v>12</v>
      </c>
      <c r="F6" s="123"/>
      <c r="G6" s="124"/>
      <c r="M6" s="46"/>
      <c r="N6" s="67"/>
      <c r="O6" s="113"/>
      <c r="P6" s="67"/>
    </row>
    <row r="7" spans="1:18" ht="20.149999999999999" customHeight="1" x14ac:dyDescent="0.35">
      <c r="B7" s="7" t="s">
        <v>14</v>
      </c>
      <c r="C7" s="127">
        <v>9</v>
      </c>
      <c r="D7" s="128"/>
      <c r="E7" s="64">
        <f>SUM(C39,L39:L40)</f>
        <v>9</v>
      </c>
      <c r="F7" s="111"/>
      <c r="G7" s="112"/>
      <c r="I7" s="44" t="s">
        <v>160</v>
      </c>
      <c r="M7" s="46"/>
      <c r="N7" s="46"/>
      <c r="O7" s="49"/>
      <c r="P7" s="46"/>
    </row>
    <row r="8" spans="1:18" ht="20.149999999999999" customHeight="1" x14ac:dyDescent="0.35">
      <c r="B8" s="94" t="s">
        <v>98</v>
      </c>
      <c r="C8" s="127">
        <v>30</v>
      </c>
      <c r="D8" s="128"/>
      <c r="E8" s="64">
        <f>SUM(C23,F23,L23,O23,C41:C42,F41:F43)</f>
        <v>30</v>
      </c>
      <c r="F8" s="123"/>
      <c r="G8" s="124"/>
      <c r="I8" s="60" t="s">
        <v>159</v>
      </c>
      <c r="M8" s="46"/>
      <c r="N8" s="46"/>
      <c r="O8" s="49"/>
      <c r="P8" s="46"/>
    </row>
    <row r="9" spans="1:18" ht="20.149999999999999" customHeight="1" x14ac:dyDescent="0.35">
      <c r="B9" s="1" t="s">
        <v>16</v>
      </c>
      <c r="C9" s="129">
        <f>SUM(C3:C8)</f>
        <v>146</v>
      </c>
      <c r="D9" s="130"/>
      <c r="E9" s="65">
        <f>SUM(E3:E8)</f>
        <v>146</v>
      </c>
      <c r="F9" s="123"/>
      <c r="G9" s="124"/>
      <c r="I9" s="60" t="s">
        <v>171</v>
      </c>
      <c r="M9" s="51"/>
      <c r="N9" s="51"/>
      <c r="O9" s="52"/>
      <c r="P9" s="51"/>
      <c r="Q9" s="25"/>
    </row>
    <row r="10" spans="1:18" ht="20.149999999999999" customHeight="1" x14ac:dyDescent="0.35">
      <c r="B10" s="69"/>
      <c r="C10" s="132"/>
      <c r="D10" s="132"/>
      <c r="E10" s="113"/>
      <c r="F10" s="132"/>
      <c r="G10" s="132"/>
      <c r="I10" s="61"/>
      <c r="M10" s="51"/>
      <c r="N10" s="51"/>
      <c r="O10" s="52"/>
      <c r="P10" s="51"/>
      <c r="Q10" s="25"/>
    </row>
    <row r="11" spans="1:18" ht="20.149999999999999" customHeight="1" x14ac:dyDescent="0.35">
      <c r="B11" s="70"/>
      <c r="C11" s="131"/>
      <c r="D11" s="131"/>
      <c r="E11" s="115"/>
      <c r="F11" s="132"/>
      <c r="G11" s="132"/>
      <c r="K11" s="67"/>
      <c r="L11" s="113"/>
      <c r="M11" s="67"/>
      <c r="N11" s="47"/>
      <c r="O11" s="50"/>
      <c r="P11" s="47"/>
    </row>
    <row r="12" spans="1:18" ht="15" thickBot="1" x14ac:dyDescent="0.4"/>
    <row r="13" spans="1:18" ht="20.149999999999999" customHeight="1" thickBot="1" x14ac:dyDescent="0.5">
      <c r="B13" s="139" t="s">
        <v>155</v>
      </c>
      <c r="C13" s="140"/>
      <c r="D13" s="140"/>
      <c r="E13" s="140"/>
      <c r="F13" s="140"/>
      <c r="G13" s="140"/>
      <c r="H13" s="140"/>
      <c r="I13" s="141"/>
      <c r="J13" s="28"/>
      <c r="K13" s="139" t="s">
        <v>156</v>
      </c>
      <c r="L13" s="140"/>
      <c r="M13" s="140"/>
      <c r="N13" s="140"/>
      <c r="O13" s="140"/>
      <c r="P13" s="140"/>
      <c r="Q13" s="140"/>
      <c r="R13" s="141"/>
    </row>
    <row r="14" spans="1:18" ht="20.149999999999999" customHeight="1" x14ac:dyDescent="0.35">
      <c r="B14" s="142" t="s">
        <v>17</v>
      </c>
      <c r="C14" s="143"/>
      <c r="D14" s="144"/>
      <c r="E14" s="142" t="s">
        <v>18</v>
      </c>
      <c r="F14" s="143"/>
      <c r="G14" s="144"/>
      <c r="H14" s="145" t="s">
        <v>19</v>
      </c>
      <c r="I14" s="146"/>
      <c r="J14" s="31"/>
      <c r="K14" s="142" t="s">
        <v>17</v>
      </c>
      <c r="L14" s="143"/>
      <c r="M14" s="144"/>
      <c r="N14" s="142" t="s">
        <v>18</v>
      </c>
      <c r="O14" s="143"/>
      <c r="P14" s="144"/>
      <c r="Q14" s="145" t="s">
        <v>19</v>
      </c>
      <c r="R14" s="146"/>
    </row>
    <row r="15" spans="1:18" ht="20.149999999999999" customHeight="1" x14ac:dyDescent="0.35">
      <c r="B15" s="26" t="s">
        <v>20</v>
      </c>
      <c r="C15" s="53" t="s">
        <v>21</v>
      </c>
      <c r="D15" s="27" t="s">
        <v>22</v>
      </c>
      <c r="E15" s="26" t="s">
        <v>20</v>
      </c>
      <c r="F15" s="42" t="s">
        <v>21</v>
      </c>
      <c r="G15" s="110" t="s">
        <v>22</v>
      </c>
      <c r="H15" s="8" t="s">
        <v>20</v>
      </c>
      <c r="I15" s="10" t="s">
        <v>21</v>
      </c>
      <c r="J15" s="32"/>
      <c r="K15" s="9" t="s">
        <v>20</v>
      </c>
      <c r="L15" s="42" t="s">
        <v>21</v>
      </c>
      <c r="M15" s="110" t="s">
        <v>22</v>
      </c>
      <c r="N15" s="9" t="s">
        <v>20</v>
      </c>
      <c r="O15" s="41" t="s">
        <v>21</v>
      </c>
      <c r="P15" s="10" t="s">
        <v>22</v>
      </c>
      <c r="Q15" s="8" t="s">
        <v>20</v>
      </c>
      <c r="R15" s="10" t="s">
        <v>21</v>
      </c>
    </row>
    <row r="16" spans="1:18" ht="58" x14ac:dyDescent="0.35">
      <c r="A16" s="149" t="s">
        <v>6</v>
      </c>
      <c r="B16" s="11" t="s">
        <v>23</v>
      </c>
      <c r="C16" s="36">
        <v>4</v>
      </c>
      <c r="D16" s="116" t="s">
        <v>128</v>
      </c>
      <c r="E16" s="11" t="s">
        <v>25</v>
      </c>
      <c r="F16" s="36">
        <v>4</v>
      </c>
      <c r="G16" s="12" t="s">
        <v>129</v>
      </c>
      <c r="H16" s="22"/>
      <c r="I16" s="23"/>
      <c r="J16" s="33"/>
      <c r="K16" s="11" t="s">
        <v>27</v>
      </c>
      <c r="L16" s="36">
        <v>3</v>
      </c>
      <c r="M16" s="12" t="s">
        <v>28</v>
      </c>
      <c r="N16" s="11" t="s">
        <v>82</v>
      </c>
      <c r="O16" s="48">
        <v>3</v>
      </c>
      <c r="P16" s="55" t="s">
        <v>30</v>
      </c>
      <c r="Q16" s="22"/>
      <c r="R16" s="23"/>
    </row>
    <row r="17" spans="1:18" ht="217.5" x14ac:dyDescent="0.35">
      <c r="A17" s="150"/>
      <c r="B17" s="11" t="s">
        <v>31</v>
      </c>
      <c r="C17" s="36">
        <v>4</v>
      </c>
      <c r="D17" s="117" t="s">
        <v>100</v>
      </c>
      <c r="E17" s="11" t="s">
        <v>33</v>
      </c>
      <c r="F17" s="36">
        <v>3</v>
      </c>
      <c r="G17" s="12" t="s">
        <v>101</v>
      </c>
      <c r="H17" s="22"/>
      <c r="I17" s="23"/>
      <c r="J17" s="33"/>
      <c r="K17" s="11" t="s">
        <v>35</v>
      </c>
      <c r="L17" s="36">
        <v>3</v>
      </c>
      <c r="M17" s="12" t="s">
        <v>86</v>
      </c>
      <c r="N17" s="11" t="s">
        <v>87</v>
      </c>
      <c r="O17" s="36">
        <v>3</v>
      </c>
      <c r="P17" s="12" t="s">
        <v>139</v>
      </c>
      <c r="Q17" s="22"/>
      <c r="R17" s="23"/>
    </row>
    <row r="18" spans="1:18" ht="72.5" x14ac:dyDescent="0.35">
      <c r="A18" s="150"/>
      <c r="B18" s="11" t="s">
        <v>39</v>
      </c>
      <c r="C18" s="36">
        <v>4</v>
      </c>
      <c r="D18" s="12"/>
      <c r="E18" s="11" t="s">
        <v>40</v>
      </c>
      <c r="F18" s="36">
        <v>2</v>
      </c>
      <c r="G18" s="12"/>
      <c r="H18" s="22"/>
      <c r="I18" s="23"/>
      <c r="J18" s="33"/>
      <c r="K18" s="11" t="s">
        <v>41</v>
      </c>
      <c r="L18" s="36">
        <v>3</v>
      </c>
      <c r="M18" s="12" t="s">
        <v>42</v>
      </c>
      <c r="N18" s="11" t="s">
        <v>43</v>
      </c>
      <c r="O18" s="36">
        <v>3</v>
      </c>
      <c r="P18" s="12" t="s">
        <v>44</v>
      </c>
      <c r="Q18" s="22"/>
      <c r="R18" s="23"/>
    </row>
    <row r="19" spans="1:18" ht="188.5" x14ac:dyDescent="0.35">
      <c r="A19" s="150"/>
      <c r="B19" s="11"/>
      <c r="C19" s="36"/>
      <c r="D19" s="12"/>
      <c r="E19" s="11" t="s">
        <v>45</v>
      </c>
      <c r="F19" s="36">
        <v>3</v>
      </c>
      <c r="G19" s="12" t="s">
        <v>140</v>
      </c>
      <c r="H19" s="22"/>
      <c r="I19" s="23"/>
      <c r="J19" s="33"/>
      <c r="K19" s="11" t="s">
        <v>47</v>
      </c>
      <c r="L19" s="36">
        <v>3</v>
      </c>
      <c r="M19" s="12"/>
      <c r="N19" s="11"/>
      <c r="O19" s="36"/>
      <c r="P19" s="12"/>
      <c r="Q19" s="22"/>
      <c r="R19" s="23"/>
    </row>
    <row r="20" spans="1:18" ht="43.5" x14ac:dyDescent="0.35">
      <c r="A20" s="136" t="s">
        <v>8</v>
      </c>
      <c r="B20" s="13" t="s">
        <v>162</v>
      </c>
      <c r="C20" s="37">
        <v>2</v>
      </c>
      <c r="D20" s="14"/>
      <c r="E20" s="13" t="s">
        <v>164</v>
      </c>
      <c r="F20" s="37">
        <v>2</v>
      </c>
      <c r="G20" s="14"/>
      <c r="H20" s="22"/>
      <c r="I20" s="23"/>
      <c r="J20" s="33"/>
      <c r="K20" s="13" t="s">
        <v>167</v>
      </c>
      <c r="L20" s="37">
        <v>3</v>
      </c>
      <c r="M20" s="14"/>
      <c r="N20" s="13" t="s">
        <v>165</v>
      </c>
      <c r="O20" s="37">
        <v>2</v>
      </c>
      <c r="P20" s="14"/>
      <c r="Q20" s="22"/>
      <c r="R20" s="23"/>
    </row>
    <row r="21" spans="1:18" ht="29" x14ac:dyDescent="0.35">
      <c r="A21" s="137"/>
      <c r="B21" s="13" t="s">
        <v>163</v>
      </c>
      <c r="C21" s="37">
        <v>2</v>
      </c>
      <c r="D21" s="14"/>
      <c r="E21" s="13" t="s">
        <v>166</v>
      </c>
      <c r="F21" s="37">
        <v>3</v>
      </c>
      <c r="G21" s="14"/>
      <c r="H21" s="22"/>
      <c r="I21" s="23"/>
      <c r="J21" s="33"/>
      <c r="K21" s="13" t="s">
        <v>168</v>
      </c>
      <c r="L21" s="37">
        <v>3</v>
      </c>
      <c r="M21" s="14"/>
      <c r="N21" s="13"/>
      <c r="O21" s="37"/>
      <c r="P21" s="14"/>
      <c r="Q21" s="22"/>
      <c r="R21" s="23"/>
    </row>
    <row r="22" spans="1:18" ht="43.5" x14ac:dyDescent="0.35">
      <c r="A22" s="77" t="s">
        <v>11</v>
      </c>
      <c r="B22" s="68"/>
      <c r="C22" s="38"/>
      <c r="D22" s="16"/>
      <c r="E22" s="15"/>
      <c r="F22" s="38"/>
      <c r="G22" s="16"/>
      <c r="H22" s="22"/>
      <c r="I22" s="23"/>
      <c r="J22" s="33"/>
      <c r="K22" s="15"/>
      <c r="L22" s="38"/>
      <c r="M22" s="16"/>
      <c r="N22" s="15" t="s">
        <v>49</v>
      </c>
      <c r="O22" s="38">
        <v>3</v>
      </c>
      <c r="P22" s="16"/>
      <c r="Q22" s="22"/>
      <c r="R22" s="23"/>
    </row>
    <row r="23" spans="1:18" ht="29" x14ac:dyDescent="0.35">
      <c r="A23" s="95" t="s">
        <v>98</v>
      </c>
      <c r="B23" s="103" t="s">
        <v>130</v>
      </c>
      <c r="C23" s="104">
        <v>4</v>
      </c>
      <c r="D23" s="98"/>
      <c r="E23" s="103" t="s">
        <v>131</v>
      </c>
      <c r="F23" s="104">
        <v>4</v>
      </c>
      <c r="G23" s="98"/>
      <c r="H23" s="78"/>
      <c r="I23" s="79"/>
      <c r="J23" s="99"/>
      <c r="K23" s="103" t="s">
        <v>132</v>
      </c>
      <c r="L23" s="104">
        <v>3</v>
      </c>
      <c r="M23" s="98"/>
      <c r="N23" s="103" t="s">
        <v>133</v>
      </c>
      <c r="O23" s="104">
        <v>3</v>
      </c>
      <c r="P23" s="98"/>
      <c r="Q23" s="78"/>
      <c r="R23" s="79"/>
    </row>
    <row r="24" spans="1:18" s="90" customFormat="1" ht="43.5" x14ac:dyDescent="0.35">
      <c r="A24" s="100"/>
      <c r="B24" s="91" t="s">
        <v>174</v>
      </c>
      <c r="C24" s="87"/>
      <c r="D24" s="88" t="s">
        <v>54</v>
      </c>
      <c r="E24" s="86"/>
      <c r="F24" s="87"/>
      <c r="G24" s="88"/>
      <c r="H24" s="89"/>
      <c r="I24" s="88"/>
      <c r="J24" s="102"/>
      <c r="K24" s="86"/>
      <c r="L24" s="87"/>
      <c r="M24" s="88"/>
      <c r="N24" s="86"/>
      <c r="O24" s="87"/>
      <c r="P24" s="88"/>
      <c r="Q24" s="89"/>
      <c r="R24" s="88"/>
    </row>
    <row r="25" spans="1:18" x14ac:dyDescent="0.35">
      <c r="B25" s="29" t="s">
        <v>55</v>
      </c>
      <c r="C25" s="34">
        <f>SUM(C16:C23)</f>
        <v>20</v>
      </c>
      <c r="D25" s="45"/>
      <c r="E25" s="29" t="s">
        <v>55</v>
      </c>
      <c r="F25" s="34">
        <f>SUM(F16:F23)</f>
        <v>21</v>
      </c>
      <c r="G25" s="45"/>
      <c r="H25" s="30"/>
      <c r="I25" s="45"/>
      <c r="J25" s="25"/>
      <c r="K25" s="29" t="s">
        <v>55</v>
      </c>
      <c r="L25" s="34">
        <f>SUM(L16:L23)</f>
        <v>21</v>
      </c>
      <c r="M25" s="45"/>
      <c r="N25" s="29" t="s">
        <v>55</v>
      </c>
      <c r="O25" s="34">
        <f>SUM(O16:O23)</f>
        <v>17</v>
      </c>
      <c r="P25" s="45"/>
      <c r="Q25" s="30"/>
      <c r="R25" s="45"/>
    </row>
    <row r="26" spans="1:18" ht="20.149999999999999" customHeight="1" x14ac:dyDescent="0.35"/>
    <row r="27" spans="1:18" ht="20.149999999999999" customHeight="1" thickBot="1" x14ac:dyDescent="0.4"/>
    <row r="28" spans="1:18" ht="20.149999999999999" customHeight="1" thickBot="1" x14ac:dyDescent="0.5">
      <c r="B28" s="139" t="s">
        <v>157</v>
      </c>
      <c r="C28" s="140"/>
      <c r="D28" s="140"/>
      <c r="E28" s="140"/>
      <c r="F28" s="140"/>
      <c r="G28" s="140"/>
      <c r="H28" s="140"/>
      <c r="I28" s="141"/>
      <c r="J28" s="28"/>
      <c r="K28" s="139" t="s">
        <v>158</v>
      </c>
      <c r="L28" s="140"/>
      <c r="M28" s="140"/>
      <c r="N28" s="140"/>
      <c r="O28" s="140"/>
      <c r="P28" s="140"/>
      <c r="Q28" s="140"/>
      <c r="R28" s="141"/>
    </row>
    <row r="29" spans="1:18" ht="20.149999999999999" customHeight="1" x14ac:dyDescent="0.35">
      <c r="B29" s="142" t="s">
        <v>17</v>
      </c>
      <c r="C29" s="143"/>
      <c r="D29" s="144"/>
      <c r="E29" s="142" t="s">
        <v>18</v>
      </c>
      <c r="F29" s="143"/>
      <c r="G29" s="144"/>
      <c r="H29" s="145" t="s">
        <v>19</v>
      </c>
      <c r="I29" s="146"/>
      <c r="J29" s="31"/>
      <c r="K29" s="142" t="s">
        <v>17</v>
      </c>
      <c r="L29" s="143"/>
      <c r="M29" s="144"/>
      <c r="N29" s="142" t="s">
        <v>18</v>
      </c>
      <c r="O29" s="143"/>
      <c r="P29" s="144"/>
      <c r="Q29" s="145" t="s">
        <v>19</v>
      </c>
      <c r="R29" s="146"/>
    </row>
    <row r="30" spans="1:18" ht="20.149999999999999" customHeight="1" x14ac:dyDescent="0.35">
      <c r="B30" s="9" t="s">
        <v>20</v>
      </c>
      <c r="C30" s="41" t="s">
        <v>21</v>
      </c>
      <c r="D30" s="10" t="s">
        <v>22</v>
      </c>
      <c r="E30" s="9" t="s">
        <v>20</v>
      </c>
      <c r="F30" s="41" t="s">
        <v>21</v>
      </c>
      <c r="G30" s="10" t="s">
        <v>22</v>
      </c>
      <c r="H30" s="8" t="s">
        <v>20</v>
      </c>
      <c r="I30" s="10" t="s">
        <v>21</v>
      </c>
      <c r="J30" s="32"/>
      <c r="K30" s="9" t="s">
        <v>20</v>
      </c>
      <c r="L30" s="41" t="s">
        <v>21</v>
      </c>
      <c r="M30" s="10" t="s">
        <v>22</v>
      </c>
      <c r="N30" s="9" t="s">
        <v>20</v>
      </c>
      <c r="O30" s="41" t="s">
        <v>21</v>
      </c>
      <c r="P30" s="10" t="s">
        <v>22</v>
      </c>
      <c r="Q30" s="8" t="s">
        <v>20</v>
      </c>
      <c r="R30" s="10" t="s">
        <v>21</v>
      </c>
    </row>
    <row r="31" spans="1:18" ht="43.5" x14ac:dyDescent="0.35">
      <c r="A31" s="149" t="s">
        <v>6</v>
      </c>
      <c r="B31" s="11" t="s">
        <v>56</v>
      </c>
      <c r="C31" s="36">
        <v>3</v>
      </c>
      <c r="D31" s="12" t="s">
        <v>123</v>
      </c>
      <c r="E31" s="11" t="s">
        <v>58</v>
      </c>
      <c r="F31" s="36">
        <v>3</v>
      </c>
      <c r="G31" s="12" t="s">
        <v>169</v>
      </c>
      <c r="H31" s="22"/>
      <c r="I31" s="23"/>
      <c r="J31" s="33"/>
      <c r="K31" s="11"/>
      <c r="L31" s="54"/>
      <c r="M31" s="12"/>
      <c r="N31" s="71"/>
      <c r="O31" s="54"/>
      <c r="P31" s="12"/>
      <c r="Q31" s="22"/>
      <c r="R31" s="23"/>
    </row>
    <row r="32" spans="1:18" ht="43.5" x14ac:dyDescent="0.35">
      <c r="A32" s="150"/>
      <c r="B32" s="11" t="s">
        <v>60</v>
      </c>
      <c r="C32" s="36">
        <v>3</v>
      </c>
      <c r="D32" s="12" t="s">
        <v>61</v>
      </c>
      <c r="E32" s="11" t="s">
        <v>62</v>
      </c>
      <c r="F32" s="36">
        <v>3</v>
      </c>
      <c r="G32" s="12" t="s">
        <v>134</v>
      </c>
      <c r="H32" s="22"/>
      <c r="I32" s="23"/>
      <c r="J32" s="33"/>
      <c r="K32" s="11"/>
      <c r="L32" s="36"/>
      <c r="M32" s="12"/>
      <c r="N32" s="11"/>
      <c r="O32" s="36"/>
      <c r="P32" s="12"/>
      <c r="Q32" s="22"/>
      <c r="R32" s="23"/>
    </row>
    <row r="33" spans="1:18" ht="43.5" x14ac:dyDescent="0.35">
      <c r="A33" s="150"/>
      <c r="B33" s="11" t="s">
        <v>64</v>
      </c>
      <c r="C33" s="36">
        <v>3</v>
      </c>
      <c r="D33" s="12" t="s">
        <v>65</v>
      </c>
      <c r="E33" s="11" t="s">
        <v>66</v>
      </c>
      <c r="F33" s="36">
        <v>3</v>
      </c>
      <c r="G33" s="12" t="s">
        <v>141</v>
      </c>
      <c r="H33" s="22"/>
      <c r="I33" s="23"/>
      <c r="J33" s="33"/>
      <c r="K33" s="11"/>
      <c r="L33" s="36"/>
      <c r="M33" s="12"/>
      <c r="N33" s="11"/>
      <c r="O33" s="36"/>
      <c r="P33" s="12"/>
      <c r="Q33" s="22"/>
      <c r="R33" s="23"/>
    </row>
    <row r="34" spans="1:18" ht="29" x14ac:dyDescent="0.35">
      <c r="A34" s="62" t="s">
        <v>11</v>
      </c>
      <c r="B34" s="15"/>
      <c r="C34" s="38"/>
      <c r="D34" s="16"/>
      <c r="E34" s="15" t="s">
        <v>68</v>
      </c>
      <c r="F34" s="38">
        <v>2</v>
      </c>
      <c r="G34" s="16"/>
      <c r="H34" s="76"/>
      <c r="I34" s="66"/>
      <c r="J34" s="33"/>
      <c r="K34" s="15"/>
      <c r="L34" s="38"/>
      <c r="M34" s="16"/>
      <c r="N34" s="15" t="s">
        <v>126</v>
      </c>
      <c r="O34" s="38">
        <v>10</v>
      </c>
      <c r="P34" s="16" t="s">
        <v>72</v>
      </c>
      <c r="Q34" s="22"/>
      <c r="R34" s="23"/>
    </row>
    <row r="35" spans="1:18" x14ac:dyDescent="0.35">
      <c r="A35" s="147" t="s">
        <v>13</v>
      </c>
      <c r="B35" s="17"/>
      <c r="C35" s="39"/>
      <c r="D35" s="18"/>
      <c r="E35" s="17"/>
      <c r="F35" s="39"/>
      <c r="G35" s="18"/>
      <c r="H35" s="22"/>
      <c r="I35" s="23"/>
      <c r="J35" s="33"/>
      <c r="K35" s="17" t="s">
        <v>70</v>
      </c>
      <c r="L35" s="39">
        <v>3</v>
      </c>
      <c r="M35" s="18"/>
      <c r="N35" s="17"/>
      <c r="O35" s="39"/>
      <c r="P35" s="18"/>
      <c r="Q35" s="22"/>
      <c r="R35" s="23"/>
    </row>
    <row r="36" spans="1:18" x14ac:dyDescent="0.35">
      <c r="A36" s="148"/>
      <c r="B36" s="17"/>
      <c r="C36" s="39"/>
      <c r="D36" s="18"/>
      <c r="E36" s="17"/>
      <c r="F36" s="39"/>
      <c r="G36" s="18"/>
      <c r="H36" s="22"/>
      <c r="I36" s="23"/>
      <c r="J36" s="33"/>
      <c r="K36" s="17" t="s">
        <v>70</v>
      </c>
      <c r="L36" s="39">
        <v>3</v>
      </c>
      <c r="M36" s="18"/>
      <c r="N36" s="17"/>
      <c r="O36" s="39"/>
      <c r="P36" s="18"/>
      <c r="Q36" s="22"/>
      <c r="R36" s="23"/>
    </row>
    <row r="37" spans="1:18" x14ac:dyDescent="0.35">
      <c r="A37" s="109"/>
      <c r="B37" s="17"/>
      <c r="C37" s="39"/>
      <c r="D37" s="18"/>
      <c r="E37" s="17"/>
      <c r="F37" s="39"/>
      <c r="G37" s="18"/>
      <c r="H37" s="22"/>
      <c r="I37" s="23"/>
      <c r="J37" s="33"/>
      <c r="K37" s="17" t="s">
        <v>70</v>
      </c>
      <c r="L37" s="39">
        <v>3</v>
      </c>
      <c r="M37" s="18"/>
      <c r="N37" s="17"/>
      <c r="O37" s="39"/>
      <c r="P37" s="18"/>
      <c r="Q37" s="22"/>
      <c r="R37" s="23"/>
    </row>
    <row r="38" spans="1:18" x14ac:dyDescent="0.35">
      <c r="A38" s="109"/>
      <c r="B38" s="17"/>
      <c r="C38" s="39"/>
      <c r="D38" s="18"/>
      <c r="E38" s="17"/>
      <c r="F38" s="39"/>
      <c r="G38" s="18"/>
      <c r="H38" s="22"/>
      <c r="I38" s="23"/>
      <c r="J38" s="33"/>
      <c r="K38" s="17" t="s">
        <v>70</v>
      </c>
      <c r="L38" s="39">
        <v>3</v>
      </c>
      <c r="M38" s="18"/>
      <c r="N38" s="17"/>
      <c r="O38" s="39"/>
      <c r="P38" s="18"/>
      <c r="Q38" s="22"/>
      <c r="R38" s="23"/>
    </row>
    <row r="39" spans="1:18" ht="29" x14ac:dyDescent="0.35">
      <c r="A39" s="74" t="s">
        <v>14</v>
      </c>
      <c r="B39" s="19" t="s">
        <v>51</v>
      </c>
      <c r="C39" s="40">
        <v>3</v>
      </c>
      <c r="D39" s="20"/>
      <c r="E39" s="19"/>
      <c r="F39" s="40"/>
      <c r="G39" s="20"/>
      <c r="H39" s="22"/>
      <c r="I39" s="23"/>
      <c r="J39" s="33"/>
      <c r="K39" s="19" t="s">
        <v>52</v>
      </c>
      <c r="L39" s="40">
        <v>3</v>
      </c>
      <c r="M39" s="20"/>
      <c r="N39" s="19"/>
      <c r="O39" s="40"/>
      <c r="P39" s="20"/>
      <c r="Q39" s="22"/>
      <c r="R39" s="23"/>
    </row>
    <row r="40" spans="1:18" ht="29" x14ac:dyDescent="0.35">
      <c r="A40" s="85"/>
      <c r="B40" s="19"/>
      <c r="C40" s="40"/>
      <c r="D40" s="20"/>
      <c r="E40" s="19"/>
      <c r="F40" s="40"/>
      <c r="G40" s="83"/>
      <c r="H40" s="78"/>
      <c r="I40" s="79"/>
      <c r="J40" s="33"/>
      <c r="K40" s="19" t="s">
        <v>53</v>
      </c>
      <c r="L40" s="40">
        <v>3</v>
      </c>
      <c r="M40" s="83"/>
      <c r="N40" s="19"/>
      <c r="O40" s="40"/>
      <c r="P40" s="83"/>
      <c r="Q40" s="78"/>
      <c r="R40" s="79"/>
    </row>
    <row r="41" spans="1:18" ht="29" x14ac:dyDescent="0.35">
      <c r="A41" s="95" t="s">
        <v>98</v>
      </c>
      <c r="B41" s="103" t="s">
        <v>135</v>
      </c>
      <c r="C41" s="104">
        <v>4</v>
      </c>
      <c r="D41" s="107" t="s">
        <v>136</v>
      </c>
      <c r="E41" s="103" t="s">
        <v>137</v>
      </c>
      <c r="F41" s="104">
        <v>3</v>
      </c>
      <c r="G41" s="98"/>
      <c r="H41" s="78"/>
      <c r="I41" s="79"/>
      <c r="J41" s="99"/>
      <c r="K41" s="103"/>
      <c r="L41" s="104"/>
      <c r="M41" s="98"/>
      <c r="N41" s="103"/>
      <c r="O41" s="104"/>
      <c r="P41" s="98"/>
      <c r="Q41" s="78"/>
      <c r="R41" s="79"/>
    </row>
    <row r="42" spans="1:18" ht="29" x14ac:dyDescent="0.35">
      <c r="A42" s="95"/>
      <c r="B42" s="103" t="s">
        <v>138</v>
      </c>
      <c r="C42" s="104">
        <v>3</v>
      </c>
      <c r="D42" s="107" t="s">
        <v>142</v>
      </c>
      <c r="E42" s="103" t="s">
        <v>137</v>
      </c>
      <c r="F42" s="104">
        <v>3</v>
      </c>
      <c r="G42" s="98"/>
      <c r="H42" s="78"/>
      <c r="I42" s="79"/>
      <c r="J42" s="99"/>
      <c r="K42" s="96"/>
      <c r="L42" s="105"/>
      <c r="M42" s="98"/>
      <c r="N42" s="103"/>
      <c r="O42" s="104"/>
      <c r="P42" s="98"/>
      <c r="Q42" s="78"/>
      <c r="R42" s="79"/>
    </row>
    <row r="43" spans="1:18" x14ac:dyDescent="0.35">
      <c r="A43" s="95"/>
      <c r="B43" s="96"/>
      <c r="C43" s="105"/>
      <c r="D43" s="98"/>
      <c r="E43" s="103" t="s">
        <v>137</v>
      </c>
      <c r="F43" s="104">
        <v>3</v>
      </c>
      <c r="G43" s="98"/>
      <c r="H43" s="78"/>
      <c r="I43" s="79"/>
      <c r="J43" s="99"/>
      <c r="K43" s="96"/>
      <c r="L43" s="105"/>
      <c r="M43" s="98"/>
      <c r="N43" s="96"/>
      <c r="O43" s="105"/>
      <c r="P43" s="98"/>
      <c r="Q43" s="78"/>
      <c r="R43" s="79"/>
    </row>
    <row r="44" spans="1:18" ht="15" thickBot="1" x14ac:dyDescent="0.4">
      <c r="B44" s="29" t="s">
        <v>55</v>
      </c>
      <c r="C44" s="34">
        <f>SUM(C31:C42)</f>
        <v>19</v>
      </c>
      <c r="D44" s="21"/>
      <c r="E44" s="29" t="s">
        <v>55</v>
      </c>
      <c r="F44" s="34">
        <f>SUM(F31:F43)</f>
        <v>20</v>
      </c>
      <c r="G44" s="21"/>
      <c r="H44" s="30"/>
      <c r="I44" s="21"/>
      <c r="J44" s="25"/>
      <c r="K44" s="29" t="s">
        <v>55</v>
      </c>
      <c r="L44" s="34">
        <f>SUM(L31:L40)</f>
        <v>18</v>
      </c>
      <c r="M44" s="21"/>
      <c r="N44" s="29" t="s">
        <v>55</v>
      </c>
      <c r="O44" s="34">
        <f>SUM(O32:O39)</f>
        <v>10</v>
      </c>
      <c r="P44" s="21"/>
      <c r="Q44" s="30"/>
      <c r="R44" s="21"/>
    </row>
  </sheetData>
  <mergeCells count="43">
    <mergeCell ref="A31:A33"/>
    <mergeCell ref="A35:A36"/>
    <mergeCell ref="A16:A19"/>
    <mergeCell ref="A20:A21"/>
    <mergeCell ref="B28:I28"/>
    <mergeCell ref="K28:R28"/>
    <mergeCell ref="B29:D29"/>
    <mergeCell ref="E29:G29"/>
    <mergeCell ref="H29:I29"/>
    <mergeCell ref="K29:M29"/>
    <mergeCell ref="N29:P29"/>
    <mergeCell ref="Q29:R29"/>
    <mergeCell ref="B13:I13"/>
    <mergeCell ref="K13:R13"/>
    <mergeCell ref="B14:D14"/>
    <mergeCell ref="E14:G14"/>
    <mergeCell ref="H14:I14"/>
    <mergeCell ref="K14:M14"/>
    <mergeCell ref="N14:P14"/>
    <mergeCell ref="Q14:R14"/>
    <mergeCell ref="C9:D9"/>
    <mergeCell ref="F9:G9"/>
    <mergeCell ref="C10:D10"/>
    <mergeCell ref="F10:G10"/>
    <mergeCell ref="C11:D11"/>
    <mergeCell ref="F11:G11"/>
    <mergeCell ref="C6:D6"/>
    <mergeCell ref="F6:G6"/>
    <mergeCell ref="C7:D7"/>
    <mergeCell ref="C8:D8"/>
    <mergeCell ref="F8:G8"/>
    <mergeCell ref="C4:D4"/>
    <mergeCell ref="F4:G4"/>
    <mergeCell ref="J4:K4"/>
    <mergeCell ref="C5:D5"/>
    <mergeCell ref="F5:G5"/>
    <mergeCell ref="J5:K5"/>
    <mergeCell ref="C2:D2"/>
    <mergeCell ref="F2:G2"/>
    <mergeCell ref="M2:Q2"/>
    <mergeCell ref="C3:D3"/>
    <mergeCell ref="F3:G3"/>
    <mergeCell ref="J3:K3"/>
  </mergeCells>
  <pageMargins left="0.33" right="0.31" top="0.48" bottom="0.74803149606299213" header="0.31496062992125984" footer="0.31496062992125984"/>
  <pageSetup paperSize="9" scale="60" orientation="landscape" r:id="rId1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B76A9-FC8F-4E79-8907-AE0AE34BBFC7}">
  <dimension ref="A2:R44"/>
  <sheetViews>
    <sheetView view="pageBreakPreview" topLeftCell="A28" zoomScale="80" zoomScaleNormal="100" zoomScaleSheetLayoutView="80" workbookViewId="0">
      <selection activeCell="E33" sqref="E33"/>
    </sheetView>
  </sheetViews>
  <sheetFormatPr defaultRowHeight="14.5" x14ac:dyDescent="0.35"/>
  <cols>
    <col min="1" max="1" width="9.81640625" style="24" customWidth="1"/>
    <col min="2" max="2" width="20.81640625" customWidth="1"/>
    <col min="3" max="3" width="5.81640625" style="35" customWidth="1"/>
    <col min="4" max="4" width="13.1796875" customWidth="1"/>
    <col min="5" max="5" width="22.54296875" customWidth="1"/>
    <col min="6" max="6" width="5.81640625" style="35" customWidth="1"/>
    <col min="7" max="8" width="14.54296875" customWidth="1"/>
    <col min="10" max="10" width="7.81640625" customWidth="1"/>
    <col min="11" max="11" width="22.1796875" customWidth="1"/>
    <col min="12" max="12" width="6.1796875" style="35" customWidth="1"/>
    <col min="13" max="13" width="12.81640625" customWidth="1"/>
    <col min="14" max="14" width="27.81640625" customWidth="1"/>
    <col min="15" max="15" width="6.54296875" style="35" customWidth="1"/>
    <col min="16" max="16" width="12.1796875" customWidth="1"/>
    <col min="17" max="17" width="13.81640625" customWidth="1"/>
  </cols>
  <sheetData>
    <row r="2" spans="1:18" ht="45.75" customHeight="1" x14ac:dyDescent="0.35">
      <c r="B2" s="1" t="s">
        <v>0</v>
      </c>
      <c r="C2" s="129" t="s">
        <v>1</v>
      </c>
      <c r="D2" s="130"/>
      <c r="E2" s="114" t="s">
        <v>2</v>
      </c>
      <c r="F2" s="122" t="s">
        <v>3</v>
      </c>
      <c r="G2" s="122"/>
      <c r="I2" s="56" t="s">
        <v>4</v>
      </c>
      <c r="J2" s="57"/>
      <c r="K2" s="58"/>
      <c r="L2" s="59"/>
      <c r="M2" s="119" t="s">
        <v>5</v>
      </c>
      <c r="N2" s="119"/>
      <c r="O2" s="119"/>
      <c r="P2" s="119"/>
      <c r="Q2" s="119"/>
    </row>
    <row r="3" spans="1:18" ht="20.149999999999999" customHeight="1" x14ac:dyDescent="0.35">
      <c r="B3" s="3" t="s">
        <v>6</v>
      </c>
      <c r="C3" s="127">
        <v>63</v>
      </c>
      <c r="D3" s="128"/>
      <c r="E3" s="63">
        <f>SUM(C16:C18,F16:F19,L16:L19,O16:O18,C32:C34,F32:F34)</f>
        <v>63</v>
      </c>
      <c r="F3" s="125"/>
      <c r="G3" s="126"/>
      <c r="I3" s="2" t="s">
        <v>7</v>
      </c>
      <c r="J3" s="120"/>
      <c r="K3" s="121"/>
      <c r="L3" s="43"/>
      <c r="M3" s="46"/>
      <c r="N3" s="46"/>
      <c r="O3" s="49"/>
      <c r="P3" s="46"/>
    </row>
    <row r="4" spans="1:18" ht="20.149999999999999" customHeight="1" x14ac:dyDescent="0.35">
      <c r="B4" s="4" t="s">
        <v>8</v>
      </c>
      <c r="C4" s="127">
        <v>17</v>
      </c>
      <c r="D4" s="128"/>
      <c r="E4" s="64">
        <f>SUM(C20:C22,F20:F21,L20,O20,)</f>
        <v>17</v>
      </c>
      <c r="F4" s="123"/>
      <c r="G4" s="124"/>
      <c r="I4" s="2" t="s">
        <v>9</v>
      </c>
      <c r="J4" s="120" t="s">
        <v>143</v>
      </c>
      <c r="K4" s="121"/>
      <c r="L4" s="43"/>
      <c r="M4" s="46"/>
      <c r="N4" s="47"/>
      <c r="O4" s="49"/>
      <c r="P4" s="46"/>
    </row>
    <row r="5" spans="1:18" ht="20.149999999999999" customHeight="1" x14ac:dyDescent="0.35">
      <c r="B5" s="5" t="s">
        <v>11</v>
      </c>
      <c r="C5" s="127">
        <v>10</v>
      </c>
      <c r="D5" s="128"/>
      <c r="E5" s="64">
        <f>SUM(O23,F35,I35)</f>
        <v>10</v>
      </c>
      <c r="F5" s="123"/>
      <c r="G5" s="124"/>
      <c r="I5" s="2" t="s">
        <v>12</v>
      </c>
      <c r="J5" s="120">
        <v>2021</v>
      </c>
      <c r="K5" s="121"/>
      <c r="L5" s="43"/>
      <c r="M5" s="46"/>
      <c r="N5" s="46"/>
      <c r="O5" s="49"/>
      <c r="P5" s="46"/>
    </row>
    <row r="6" spans="1:18" ht="20.149999999999999" customHeight="1" x14ac:dyDescent="0.35">
      <c r="B6" s="6" t="s">
        <v>13</v>
      </c>
      <c r="C6" s="127">
        <v>22</v>
      </c>
      <c r="D6" s="128"/>
      <c r="E6" s="64">
        <f>SUM(L36:L39,O36)</f>
        <v>22</v>
      </c>
      <c r="F6" s="123"/>
      <c r="G6" s="124"/>
      <c r="M6" s="46"/>
      <c r="N6" s="67"/>
      <c r="O6" s="113"/>
      <c r="P6" s="67"/>
    </row>
    <row r="7" spans="1:18" ht="20.149999999999999" customHeight="1" x14ac:dyDescent="0.35">
      <c r="B7" s="7" t="s">
        <v>14</v>
      </c>
      <c r="C7" s="127">
        <v>4</v>
      </c>
      <c r="D7" s="128"/>
      <c r="E7" s="64">
        <f>SUM(C40,O40)</f>
        <v>4</v>
      </c>
      <c r="F7" s="111"/>
      <c r="G7" s="112"/>
      <c r="I7" s="44" t="s">
        <v>15</v>
      </c>
      <c r="M7" s="46"/>
      <c r="N7" s="46"/>
      <c r="O7" s="49"/>
      <c r="P7" s="46"/>
    </row>
    <row r="8" spans="1:18" ht="20.149999999999999" customHeight="1" x14ac:dyDescent="0.35">
      <c r="B8" s="94" t="s">
        <v>98</v>
      </c>
      <c r="C8" s="127">
        <v>30</v>
      </c>
      <c r="D8" s="128"/>
      <c r="E8" s="64">
        <f>SUM(L24,O24,L41:L42,F41:F43,C41:C42)</f>
        <v>30</v>
      </c>
      <c r="F8" s="123"/>
      <c r="G8" s="124"/>
      <c r="I8" s="60" t="s">
        <v>159</v>
      </c>
      <c r="M8" s="46"/>
      <c r="N8" s="46"/>
      <c r="O8" s="49"/>
      <c r="P8" s="46"/>
    </row>
    <row r="9" spans="1:18" ht="20.149999999999999" customHeight="1" x14ac:dyDescent="0.35">
      <c r="B9" s="1" t="s">
        <v>16</v>
      </c>
      <c r="C9" s="129">
        <f>SUM(C3:C8)</f>
        <v>146</v>
      </c>
      <c r="D9" s="130"/>
      <c r="E9" s="65">
        <f>SUM(E3:E8)</f>
        <v>146</v>
      </c>
      <c r="F9" s="123"/>
      <c r="G9" s="124"/>
      <c r="I9" s="60" t="s">
        <v>170</v>
      </c>
      <c r="M9" s="51"/>
      <c r="N9" s="51"/>
      <c r="O9" s="52"/>
      <c r="P9" s="51"/>
      <c r="Q9" s="25"/>
    </row>
    <row r="10" spans="1:18" ht="20.149999999999999" customHeight="1" x14ac:dyDescent="0.35">
      <c r="B10" s="69"/>
      <c r="C10" s="132"/>
      <c r="D10" s="132"/>
      <c r="E10" s="113"/>
      <c r="F10" s="132"/>
      <c r="G10" s="132"/>
      <c r="I10" s="61"/>
      <c r="M10" s="51"/>
      <c r="N10" s="51"/>
      <c r="O10" s="52"/>
      <c r="P10" s="51"/>
      <c r="Q10" s="25"/>
    </row>
    <row r="11" spans="1:18" ht="20.149999999999999" customHeight="1" x14ac:dyDescent="0.35">
      <c r="B11" s="70"/>
      <c r="C11" s="131"/>
      <c r="D11" s="131"/>
      <c r="E11" s="115"/>
      <c r="F11" s="132"/>
      <c r="G11" s="132"/>
      <c r="K11" s="67"/>
      <c r="L11" s="113"/>
      <c r="M11" s="67"/>
      <c r="N11" s="47"/>
      <c r="O11" s="50"/>
      <c r="P11" s="47"/>
    </row>
    <row r="12" spans="1:18" ht="15" thickBot="1" x14ac:dyDescent="0.4"/>
    <row r="13" spans="1:18" ht="20.149999999999999" customHeight="1" thickBot="1" x14ac:dyDescent="0.5">
      <c r="B13" s="139" t="s">
        <v>155</v>
      </c>
      <c r="C13" s="140"/>
      <c r="D13" s="140"/>
      <c r="E13" s="140"/>
      <c r="F13" s="140"/>
      <c r="G13" s="140"/>
      <c r="H13" s="140"/>
      <c r="I13" s="141"/>
      <c r="J13" s="28"/>
      <c r="K13" s="139" t="s">
        <v>156</v>
      </c>
      <c r="L13" s="140"/>
      <c r="M13" s="140"/>
      <c r="N13" s="140"/>
      <c r="O13" s="140"/>
      <c r="P13" s="140"/>
      <c r="Q13" s="140"/>
      <c r="R13" s="141"/>
    </row>
    <row r="14" spans="1:18" ht="20.149999999999999" customHeight="1" x14ac:dyDescent="0.35">
      <c r="B14" s="142" t="s">
        <v>17</v>
      </c>
      <c r="C14" s="143"/>
      <c r="D14" s="144"/>
      <c r="E14" s="142" t="s">
        <v>18</v>
      </c>
      <c r="F14" s="143"/>
      <c r="G14" s="144"/>
      <c r="H14" s="145" t="s">
        <v>19</v>
      </c>
      <c r="I14" s="146"/>
      <c r="J14" s="31"/>
      <c r="K14" s="142" t="s">
        <v>17</v>
      </c>
      <c r="L14" s="143"/>
      <c r="M14" s="144"/>
      <c r="N14" s="142" t="s">
        <v>18</v>
      </c>
      <c r="O14" s="143"/>
      <c r="P14" s="144"/>
      <c r="Q14" s="145" t="s">
        <v>19</v>
      </c>
      <c r="R14" s="146"/>
    </row>
    <row r="15" spans="1:18" ht="20.149999999999999" customHeight="1" x14ac:dyDescent="0.35">
      <c r="B15" s="26" t="s">
        <v>20</v>
      </c>
      <c r="C15" s="53" t="s">
        <v>21</v>
      </c>
      <c r="D15" s="27" t="s">
        <v>22</v>
      </c>
      <c r="E15" s="26" t="s">
        <v>20</v>
      </c>
      <c r="F15" s="42" t="s">
        <v>21</v>
      </c>
      <c r="G15" s="110" t="s">
        <v>22</v>
      </c>
      <c r="H15" s="8" t="s">
        <v>20</v>
      </c>
      <c r="I15" s="10" t="s">
        <v>21</v>
      </c>
      <c r="J15" s="32"/>
      <c r="K15" s="9" t="s">
        <v>20</v>
      </c>
      <c r="L15" s="42" t="s">
        <v>21</v>
      </c>
      <c r="M15" s="110" t="s">
        <v>22</v>
      </c>
      <c r="N15" s="9" t="s">
        <v>20</v>
      </c>
      <c r="O15" s="41" t="s">
        <v>21</v>
      </c>
      <c r="P15" s="10" t="s">
        <v>22</v>
      </c>
      <c r="Q15" s="8" t="s">
        <v>20</v>
      </c>
      <c r="R15" s="10" t="s">
        <v>21</v>
      </c>
    </row>
    <row r="16" spans="1:18" ht="58" x14ac:dyDescent="0.35">
      <c r="A16" s="149" t="s">
        <v>6</v>
      </c>
      <c r="B16" s="11" t="s">
        <v>23</v>
      </c>
      <c r="C16" s="36">
        <v>4</v>
      </c>
      <c r="D16" s="116" t="s">
        <v>128</v>
      </c>
      <c r="E16" s="11" t="s">
        <v>25</v>
      </c>
      <c r="F16" s="36">
        <v>4</v>
      </c>
      <c r="G16" s="12" t="s">
        <v>129</v>
      </c>
      <c r="H16" s="22"/>
      <c r="I16" s="23"/>
      <c r="J16" s="33"/>
      <c r="K16" s="11" t="s">
        <v>27</v>
      </c>
      <c r="L16" s="36">
        <v>3</v>
      </c>
      <c r="M16" s="12" t="s">
        <v>28</v>
      </c>
      <c r="N16" s="11" t="s">
        <v>82</v>
      </c>
      <c r="O16" s="48">
        <v>3</v>
      </c>
      <c r="P16" s="55" t="s">
        <v>30</v>
      </c>
      <c r="Q16" s="22"/>
      <c r="R16" s="23"/>
    </row>
    <row r="17" spans="1:18" ht="217.5" x14ac:dyDescent="0.35">
      <c r="A17" s="150"/>
      <c r="B17" s="11" t="s">
        <v>31</v>
      </c>
      <c r="C17" s="36">
        <v>4</v>
      </c>
      <c r="D17" s="117" t="s">
        <v>100</v>
      </c>
      <c r="E17" s="11" t="s">
        <v>33</v>
      </c>
      <c r="F17" s="36">
        <v>3</v>
      </c>
      <c r="G17" s="12" t="s">
        <v>101</v>
      </c>
      <c r="H17" s="22"/>
      <c r="I17" s="23"/>
      <c r="J17" s="33"/>
      <c r="K17" s="11" t="s">
        <v>35</v>
      </c>
      <c r="L17" s="36">
        <v>3</v>
      </c>
      <c r="M17" s="12" t="s">
        <v>86</v>
      </c>
      <c r="N17" s="11" t="s">
        <v>87</v>
      </c>
      <c r="O17" s="36">
        <v>3</v>
      </c>
      <c r="P17" s="12" t="s">
        <v>144</v>
      </c>
      <c r="Q17" s="22"/>
      <c r="R17" s="23"/>
    </row>
    <row r="18" spans="1:18" ht="72.5" x14ac:dyDescent="0.35">
      <c r="A18" s="150"/>
      <c r="B18" s="11" t="s">
        <v>39</v>
      </c>
      <c r="C18" s="36">
        <v>4</v>
      </c>
      <c r="D18" s="12"/>
      <c r="E18" s="11" t="s">
        <v>40</v>
      </c>
      <c r="F18" s="36">
        <v>2</v>
      </c>
      <c r="G18" s="12"/>
      <c r="H18" s="22"/>
      <c r="I18" s="23"/>
      <c r="J18" s="33"/>
      <c r="K18" s="11" t="s">
        <v>41</v>
      </c>
      <c r="L18" s="36">
        <v>3</v>
      </c>
      <c r="M18" s="12" t="s">
        <v>42</v>
      </c>
      <c r="N18" s="11" t="s">
        <v>43</v>
      </c>
      <c r="O18" s="36">
        <v>3</v>
      </c>
      <c r="P18" s="12" t="s">
        <v>44</v>
      </c>
      <c r="Q18" s="22"/>
      <c r="R18" s="23"/>
    </row>
    <row r="19" spans="1:18" ht="188.5" x14ac:dyDescent="0.35">
      <c r="A19" s="150"/>
      <c r="B19" s="11"/>
      <c r="C19" s="36"/>
      <c r="D19" s="12"/>
      <c r="E19" s="11" t="s">
        <v>45</v>
      </c>
      <c r="F19" s="36">
        <v>3</v>
      </c>
      <c r="G19" s="12" t="s">
        <v>140</v>
      </c>
      <c r="H19" s="22"/>
      <c r="I19" s="23"/>
      <c r="J19" s="33"/>
      <c r="K19" s="11" t="s">
        <v>47</v>
      </c>
      <c r="L19" s="36">
        <v>3</v>
      </c>
      <c r="M19" s="12" t="s">
        <v>102</v>
      </c>
      <c r="N19" s="11"/>
      <c r="O19" s="36"/>
      <c r="P19" s="12"/>
      <c r="Q19" s="22"/>
      <c r="R19" s="23"/>
    </row>
    <row r="20" spans="1:18" ht="43.5" x14ac:dyDescent="0.35">
      <c r="A20" s="151" t="s">
        <v>8</v>
      </c>
      <c r="B20" s="13" t="s">
        <v>162</v>
      </c>
      <c r="C20" s="37">
        <v>2</v>
      </c>
      <c r="D20" s="14"/>
      <c r="E20" s="13" t="s">
        <v>164</v>
      </c>
      <c r="F20" s="37">
        <v>2</v>
      </c>
      <c r="G20" s="14"/>
      <c r="H20" s="22"/>
      <c r="I20" s="23"/>
      <c r="J20" s="33"/>
      <c r="K20" s="13" t="s">
        <v>167</v>
      </c>
      <c r="L20" s="37">
        <v>3</v>
      </c>
      <c r="M20" s="14"/>
      <c r="N20" s="13" t="s">
        <v>145</v>
      </c>
      <c r="O20" s="37">
        <v>3</v>
      </c>
      <c r="P20" s="14"/>
      <c r="Q20" s="22"/>
      <c r="R20" s="23"/>
    </row>
    <row r="21" spans="1:18" ht="58" x14ac:dyDescent="0.35">
      <c r="A21" s="152"/>
      <c r="B21" s="13" t="s">
        <v>163</v>
      </c>
      <c r="C21" s="37">
        <v>2</v>
      </c>
      <c r="D21" s="14"/>
      <c r="E21" s="13" t="s">
        <v>165</v>
      </c>
      <c r="F21" s="37">
        <v>2</v>
      </c>
      <c r="G21" s="14"/>
      <c r="H21" s="22"/>
      <c r="I21" s="23"/>
      <c r="J21" s="33"/>
      <c r="K21" s="13"/>
      <c r="L21" s="37"/>
      <c r="M21" s="14"/>
      <c r="N21" s="13"/>
      <c r="O21" s="37"/>
      <c r="P21" s="14"/>
      <c r="Q21" s="22"/>
      <c r="R21" s="23"/>
    </row>
    <row r="22" spans="1:18" ht="29" x14ac:dyDescent="0.35">
      <c r="A22" s="153"/>
      <c r="B22" s="13" t="s">
        <v>166</v>
      </c>
      <c r="C22" s="37">
        <v>3</v>
      </c>
      <c r="D22" s="14"/>
      <c r="E22" s="13"/>
      <c r="F22" s="37"/>
      <c r="G22" s="14"/>
      <c r="H22" s="22"/>
      <c r="I22" s="23"/>
      <c r="J22" s="33"/>
      <c r="K22" s="13"/>
      <c r="L22" s="37"/>
      <c r="M22" s="14"/>
      <c r="N22" s="13"/>
      <c r="O22" s="37"/>
      <c r="P22" s="14"/>
      <c r="Q22" s="22"/>
      <c r="R22" s="23"/>
    </row>
    <row r="23" spans="1:18" ht="43.5" x14ac:dyDescent="0.35">
      <c r="A23" s="77" t="s">
        <v>11</v>
      </c>
      <c r="B23" s="68"/>
      <c r="C23" s="38"/>
      <c r="D23" s="16"/>
      <c r="E23" s="15"/>
      <c r="F23" s="38"/>
      <c r="G23" s="16"/>
      <c r="H23" s="22"/>
      <c r="I23" s="23"/>
      <c r="J23" s="33"/>
      <c r="K23" s="15"/>
      <c r="L23" s="38"/>
      <c r="M23" s="16"/>
      <c r="N23" s="15" t="s">
        <v>49</v>
      </c>
      <c r="O23" s="38">
        <v>3</v>
      </c>
      <c r="P23" s="16"/>
      <c r="Q23" s="22"/>
      <c r="R23" s="23"/>
    </row>
    <row r="24" spans="1:18" ht="29" x14ac:dyDescent="0.35">
      <c r="A24" s="95" t="s">
        <v>98</v>
      </c>
      <c r="B24" s="103"/>
      <c r="C24" s="104"/>
      <c r="D24" s="98"/>
      <c r="E24" s="103"/>
      <c r="F24" s="104"/>
      <c r="G24" s="98"/>
      <c r="H24" s="78"/>
      <c r="I24" s="79"/>
      <c r="J24" s="99"/>
      <c r="K24" s="103" t="s">
        <v>146</v>
      </c>
      <c r="L24" s="104">
        <v>5</v>
      </c>
      <c r="M24" s="98"/>
      <c r="N24" s="103" t="s">
        <v>147</v>
      </c>
      <c r="O24" s="104">
        <v>3</v>
      </c>
      <c r="P24" s="98"/>
      <c r="Q24" s="78"/>
      <c r="R24" s="79"/>
    </row>
    <row r="25" spans="1:18" s="90" customFormat="1" ht="43.5" x14ac:dyDescent="0.35">
      <c r="A25" s="100"/>
      <c r="B25" s="91" t="s">
        <v>174</v>
      </c>
      <c r="C25" s="87"/>
      <c r="D25" s="88" t="s">
        <v>54</v>
      </c>
      <c r="E25" s="86"/>
      <c r="F25" s="87"/>
      <c r="G25" s="88"/>
      <c r="H25" s="89"/>
      <c r="I25" s="88"/>
      <c r="J25" s="102"/>
      <c r="K25" s="86"/>
      <c r="L25" s="87"/>
      <c r="M25" s="88"/>
      <c r="N25" s="86"/>
      <c r="O25" s="87"/>
      <c r="P25" s="88"/>
      <c r="Q25" s="89"/>
      <c r="R25" s="88"/>
    </row>
    <row r="26" spans="1:18" ht="30" customHeight="1" x14ac:dyDescent="0.35">
      <c r="B26" s="29" t="s">
        <v>55</v>
      </c>
      <c r="C26" s="34">
        <f>SUM(C16:C23)</f>
        <v>19</v>
      </c>
      <c r="D26" s="45"/>
      <c r="E26" s="29" t="s">
        <v>55</v>
      </c>
      <c r="F26" s="34">
        <f>SUM(F16:F23)</f>
        <v>16</v>
      </c>
      <c r="G26" s="45"/>
      <c r="H26" s="30"/>
      <c r="I26" s="45"/>
      <c r="J26" s="25"/>
      <c r="K26" s="29" t="s">
        <v>55</v>
      </c>
      <c r="L26" s="34">
        <f>SUM(L16:L25)</f>
        <v>20</v>
      </c>
      <c r="M26" s="45"/>
      <c r="N26" s="29" t="s">
        <v>55</v>
      </c>
      <c r="O26" s="34">
        <f>SUM(O16:O24)</f>
        <v>18</v>
      </c>
      <c r="P26" s="45"/>
      <c r="Q26" s="30"/>
      <c r="R26" s="45"/>
    </row>
    <row r="27" spans="1:18" ht="20.149999999999999" customHeight="1" x14ac:dyDescent="0.35"/>
    <row r="28" spans="1:18" ht="20.149999999999999" customHeight="1" thickBot="1" x14ac:dyDescent="0.4"/>
    <row r="29" spans="1:18" ht="20.149999999999999" customHeight="1" thickBot="1" x14ac:dyDescent="0.5">
      <c r="B29" s="139" t="s">
        <v>157</v>
      </c>
      <c r="C29" s="140"/>
      <c r="D29" s="140"/>
      <c r="E29" s="140"/>
      <c r="F29" s="140"/>
      <c r="G29" s="140"/>
      <c r="H29" s="140"/>
      <c r="I29" s="141"/>
      <c r="J29" s="28"/>
      <c r="K29" s="139" t="s">
        <v>158</v>
      </c>
      <c r="L29" s="140"/>
      <c r="M29" s="140"/>
      <c r="N29" s="140"/>
      <c r="O29" s="140"/>
      <c r="P29" s="140"/>
      <c r="Q29" s="140"/>
      <c r="R29" s="141"/>
    </row>
    <row r="30" spans="1:18" ht="20.149999999999999" customHeight="1" x14ac:dyDescent="0.35">
      <c r="B30" s="142" t="s">
        <v>17</v>
      </c>
      <c r="C30" s="143"/>
      <c r="D30" s="144"/>
      <c r="E30" s="142" t="s">
        <v>18</v>
      </c>
      <c r="F30" s="143"/>
      <c r="G30" s="144"/>
      <c r="H30" s="145" t="s">
        <v>19</v>
      </c>
      <c r="I30" s="146"/>
      <c r="J30" s="31"/>
      <c r="K30" s="142" t="s">
        <v>17</v>
      </c>
      <c r="L30" s="143"/>
      <c r="M30" s="144"/>
      <c r="N30" s="142" t="s">
        <v>18</v>
      </c>
      <c r="O30" s="143"/>
      <c r="P30" s="144"/>
      <c r="Q30" s="145" t="s">
        <v>19</v>
      </c>
      <c r="R30" s="146"/>
    </row>
    <row r="31" spans="1:18" ht="20.149999999999999" customHeight="1" x14ac:dyDescent="0.35">
      <c r="B31" s="9" t="s">
        <v>20</v>
      </c>
      <c r="C31" s="41" t="s">
        <v>21</v>
      </c>
      <c r="D31" s="10" t="s">
        <v>22</v>
      </c>
      <c r="E31" s="9" t="s">
        <v>20</v>
      </c>
      <c r="F31" s="41" t="s">
        <v>21</v>
      </c>
      <c r="G31" s="10" t="s">
        <v>22</v>
      </c>
      <c r="H31" s="8" t="s">
        <v>20</v>
      </c>
      <c r="I31" s="10" t="s">
        <v>21</v>
      </c>
      <c r="J31" s="32"/>
      <c r="K31" s="9" t="s">
        <v>20</v>
      </c>
      <c r="L31" s="41" t="s">
        <v>21</v>
      </c>
      <c r="M31" s="10" t="s">
        <v>22</v>
      </c>
      <c r="N31" s="9" t="s">
        <v>20</v>
      </c>
      <c r="O31" s="41" t="s">
        <v>21</v>
      </c>
      <c r="P31" s="10" t="s">
        <v>22</v>
      </c>
      <c r="Q31" s="8" t="s">
        <v>20</v>
      </c>
      <c r="R31" s="10" t="s">
        <v>21</v>
      </c>
    </row>
    <row r="32" spans="1:18" ht="43.5" x14ac:dyDescent="0.35">
      <c r="A32" s="149" t="s">
        <v>6</v>
      </c>
      <c r="B32" s="11" t="s">
        <v>56</v>
      </c>
      <c r="C32" s="36">
        <v>3</v>
      </c>
      <c r="D32" s="12" t="s">
        <v>123</v>
      </c>
      <c r="E32" s="11" t="s">
        <v>58</v>
      </c>
      <c r="F32" s="36">
        <v>3</v>
      </c>
      <c r="G32" s="12" t="s">
        <v>169</v>
      </c>
      <c r="H32" s="22"/>
      <c r="I32" s="23"/>
      <c r="J32" s="33"/>
      <c r="K32" s="11"/>
      <c r="L32" s="54"/>
      <c r="M32" s="12"/>
      <c r="N32" s="71"/>
      <c r="O32" s="54"/>
      <c r="P32" s="12"/>
      <c r="Q32" s="22"/>
      <c r="R32" s="23"/>
    </row>
    <row r="33" spans="1:18" ht="43.5" x14ac:dyDescent="0.35">
      <c r="A33" s="150"/>
      <c r="B33" s="11" t="s">
        <v>60</v>
      </c>
      <c r="C33" s="36">
        <v>3</v>
      </c>
      <c r="D33" s="12" t="s">
        <v>61</v>
      </c>
      <c r="E33" s="11" t="s">
        <v>62</v>
      </c>
      <c r="F33" s="36">
        <v>3</v>
      </c>
      <c r="G33" s="12" t="s">
        <v>63</v>
      </c>
      <c r="H33" s="22"/>
      <c r="I33" s="23"/>
      <c r="J33" s="33"/>
      <c r="K33" s="11"/>
      <c r="L33" s="36"/>
      <c r="M33" s="12"/>
      <c r="N33" s="11"/>
      <c r="O33" s="36"/>
      <c r="P33" s="12"/>
      <c r="Q33" s="22"/>
      <c r="R33" s="23"/>
    </row>
    <row r="34" spans="1:18" ht="43.5" x14ac:dyDescent="0.35">
      <c r="A34" s="150"/>
      <c r="B34" s="11" t="s">
        <v>64</v>
      </c>
      <c r="C34" s="36">
        <v>3</v>
      </c>
      <c r="D34" s="12" t="s">
        <v>65</v>
      </c>
      <c r="E34" s="11" t="s">
        <v>66</v>
      </c>
      <c r="F34" s="36">
        <v>3</v>
      </c>
      <c r="G34" s="12" t="s">
        <v>91</v>
      </c>
      <c r="H34" s="22"/>
      <c r="I34" s="23"/>
      <c r="J34" s="33"/>
      <c r="K34" s="11"/>
      <c r="L34" s="36"/>
      <c r="M34" s="12"/>
      <c r="N34" s="11"/>
      <c r="O34" s="36"/>
      <c r="P34" s="12"/>
      <c r="Q34" s="22"/>
      <c r="R34" s="23"/>
    </row>
    <row r="35" spans="1:18" ht="43.5" x14ac:dyDescent="0.35">
      <c r="A35" s="62" t="s">
        <v>11</v>
      </c>
      <c r="B35" s="15"/>
      <c r="C35" s="38"/>
      <c r="D35" s="16"/>
      <c r="E35" s="15" t="s">
        <v>68</v>
      </c>
      <c r="F35" s="38">
        <v>2</v>
      </c>
      <c r="G35" s="16"/>
      <c r="H35" s="72" t="s">
        <v>69</v>
      </c>
      <c r="I35" s="16">
        <v>5</v>
      </c>
      <c r="J35" s="33"/>
      <c r="K35" s="15"/>
      <c r="L35" s="38"/>
      <c r="M35" s="16"/>
      <c r="N35" s="15"/>
      <c r="O35" s="38"/>
      <c r="P35" s="16"/>
      <c r="Q35" s="22"/>
      <c r="R35" s="23"/>
    </row>
    <row r="36" spans="1:18" ht="29" x14ac:dyDescent="0.35">
      <c r="A36" s="147" t="s">
        <v>13</v>
      </c>
      <c r="B36" s="17"/>
      <c r="C36" s="39"/>
      <c r="D36" s="18"/>
      <c r="E36" s="17"/>
      <c r="F36" s="39"/>
      <c r="G36" s="18"/>
      <c r="H36" s="22"/>
      <c r="I36" s="23"/>
      <c r="J36" s="33"/>
      <c r="K36" s="17" t="s">
        <v>70</v>
      </c>
      <c r="L36" s="75">
        <v>3</v>
      </c>
      <c r="M36" s="18"/>
      <c r="N36" s="17" t="s">
        <v>71</v>
      </c>
      <c r="O36" s="75">
        <v>10</v>
      </c>
      <c r="P36" s="18" t="s">
        <v>72</v>
      </c>
      <c r="Q36" s="22"/>
      <c r="R36" s="23"/>
    </row>
    <row r="37" spans="1:18" x14ac:dyDescent="0.35">
      <c r="A37" s="154"/>
      <c r="B37" s="17"/>
      <c r="C37" s="39"/>
      <c r="D37" s="18"/>
      <c r="E37" s="17"/>
      <c r="F37" s="39"/>
      <c r="G37" s="18"/>
      <c r="H37" s="22"/>
      <c r="I37" s="23"/>
      <c r="J37" s="33"/>
      <c r="K37" s="17" t="s">
        <v>70</v>
      </c>
      <c r="L37" s="75">
        <v>3</v>
      </c>
      <c r="M37" s="18"/>
      <c r="N37" s="17"/>
      <c r="O37" s="39"/>
      <c r="P37" s="18"/>
      <c r="Q37" s="22"/>
      <c r="R37" s="23"/>
    </row>
    <row r="38" spans="1:18" x14ac:dyDescent="0.35">
      <c r="A38" s="154"/>
      <c r="B38" s="17"/>
      <c r="C38" s="39"/>
      <c r="D38" s="18"/>
      <c r="E38" s="17"/>
      <c r="F38" s="39"/>
      <c r="G38" s="18"/>
      <c r="H38" s="22"/>
      <c r="I38" s="23"/>
      <c r="J38" s="33"/>
      <c r="K38" s="17" t="s">
        <v>70</v>
      </c>
      <c r="L38" s="75">
        <v>3</v>
      </c>
      <c r="M38" s="18"/>
      <c r="N38" s="17"/>
      <c r="O38" s="39"/>
      <c r="P38" s="18"/>
      <c r="Q38" s="22"/>
      <c r="R38" s="23"/>
    </row>
    <row r="39" spans="1:18" x14ac:dyDescent="0.35">
      <c r="A39" s="148"/>
      <c r="B39" s="17"/>
      <c r="C39" s="39"/>
      <c r="D39" s="18"/>
      <c r="E39" s="17"/>
      <c r="F39" s="39"/>
      <c r="G39" s="18"/>
      <c r="H39" s="22"/>
      <c r="I39" s="23"/>
      <c r="J39" s="33"/>
      <c r="K39" s="17" t="s">
        <v>70</v>
      </c>
      <c r="L39" s="75">
        <v>3</v>
      </c>
      <c r="M39" s="18"/>
      <c r="N39" s="17"/>
      <c r="O39" s="39"/>
      <c r="P39" s="18"/>
      <c r="Q39" s="22"/>
      <c r="R39" s="23"/>
    </row>
    <row r="40" spans="1:18" ht="29" x14ac:dyDescent="0.35">
      <c r="A40" s="74" t="s">
        <v>14</v>
      </c>
      <c r="B40" s="19" t="s">
        <v>148</v>
      </c>
      <c r="C40" s="40">
        <v>2</v>
      </c>
      <c r="D40" s="20"/>
      <c r="E40" s="19"/>
      <c r="F40" s="40"/>
      <c r="G40" s="20"/>
      <c r="H40" s="22"/>
      <c r="I40" s="23"/>
      <c r="J40" s="33"/>
      <c r="K40" s="19"/>
      <c r="L40" s="40"/>
      <c r="M40" s="20"/>
      <c r="N40" s="19" t="s">
        <v>149</v>
      </c>
      <c r="O40" s="40">
        <v>2</v>
      </c>
      <c r="P40" s="20"/>
      <c r="Q40" s="22"/>
      <c r="R40" s="23"/>
    </row>
    <row r="41" spans="1:18" ht="29" x14ac:dyDescent="0.35">
      <c r="A41" s="95" t="s">
        <v>98</v>
      </c>
      <c r="B41" s="103" t="s">
        <v>150</v>
      </c>
      <c r="C41" s="104">
        <v>5</v>
      </c>
      <c r="D41" s="98"/>
      <c r="E41" s="103" t="s">
        <v>151</v>
      </c>
      <c r="F41" s="104">
        <v>3</v>
      </c>
      <c r="G41" s="98"/>
      <c r="H41" s="78"/>
      <c r="I41" s="79"/>
      <c r="J41" s="99"/>
      <c r="K41" s="103" t="s">
        <v>152</v>
      </c>
      <c r="L41" s="104">
        <v>3</v>
      </c>
      <c r="M41" s="98"/>
      <c r="N41" s="103"/>
      <c r="O41" s="104"/>
      <c r="P41" s="98"/>
      <c r="Q41" s="78"/>
      <c r="R41" s="79"/>
    </row>
    <row r="42" spans="1:18" ht="29" x14ac:dyDescent="0.35">
      <c r="A42" s="95"/>
      <c r="B42" s="103" t="s">
        <v>152</v>
      </c>
      <c r="C42" s="104">
        <v>3</v>
      </c>
      <c r="D42" s="98"/>
      <c r="E42" s="103" t="s">
        <v>153</v>
      </c>
      <c r="F42" s="104">
        <v>2</v>
      </c>
      <c r="G42" s="98"/>
      <c r="H42" s="78"/>
      <c r="I42" s="79"/>
      <c r="J42" s="99"/>
      <c r="K42" s="103" t="s">
        <v>152</v>
      </c>
      <c r="L42" s="105">
        <v>3</v>
      </c>
      <c r="M42" s="98"/>
      <c r="N42" s="103"/>
      <c r="O42" s="104"/>
      <c r="P42" s="98"/>
      <c r="Q42" s="78"/>
      <c r="R42" s="79"/>
    </row>
    <row r="43" spans="1:18" ht="29" x14ac:dyDescent="0.35">
      <c r="A43" s="95"/>
      <c r="B43" s="96"/>
      <c r="C43" s="105"/>
      <c r="D43" s="98"/>
      <c r="E43" s="103" t="s">
        <v>152</v>
      </c>
      <c r="F43" s="105">
        <v>3</v>
      </c>
      <c r="G43" s="98"/>
      <c r="H43" s="78"/>
      <c r="I43" s="79"/>
      <c r="J43" s="99"/>
      <c r="K43" s="96"/>
      <c r="L43" s="105"/>
      <c r="M43" s="98"/>
      <c r="N43" s="96"/>
      <c r="O43" s="105"/>
      <c r="P43" s="98"/>
      <c r="Q43" s="78"/>
      <c r="R43" s="79"/>
    </row>
    <row r="44" spans="1:18" ht="30" customHeight="1" x14ac:dyDescent="0.35">
      <c r="B44" s="29" t="s">
        <v>55</v>
      </c>
      <c r="C44" s="34">
        <f>SUM(C32:C42)</f>
        <v>19</v>
      </c>
      <c r="D44" s="21"/>
      <c r="E44" s="29" t="s">
        <v>55</v>
      </c>
      <c r="F44" s="34">
        <f>SUM(F32:F43)</f>
        <v>19</v>
      </c>
      <c r="G44" s="21"/>
      <c r="H44" s="30"/>
      <c r="I44" s="34">
        <f>SUM(I32:I42)</f>
        <v>5</v>
      </c>
      <c r="J44" s="25"/>
      <c r="K44" s="29" t="s">
        <v>55</v>
      </c>
      <c r="L44" s="34">
        <f>SUM(L32:L43)</f>
        <v>18</v>
      </c>
      <c r="M44" s="21"/>
      <c r="N44" s="29" t="s">
        <v>55</v>
      </c>
      <c r="O44" s="34">
        <f>SUM(O32:O43)</f>
        <v>12</v>
      </c>
      <c r="P44" s="21"/>
      <c r="Q44" s="30"/>
      <c r="R44" s="21"/>
    </row>
  </sheetData>
  <mergeCells count="43">
    <mergeCell ref="A32:A34"/>
    <mergeCell ref="A20:A22"/>
    <mergeCell ref="A16:A19"/>
    <mergeCell ref="B29:I29"/>
    <mergeCell ref="A36:A39"/>
    <mergeCell ref="K29:R29"/>
    <mergeCell ref="B30:D30"/>
    <mergeCell ref="E30:G30"/>
    <mergeCell ref="H30:I30"/>
    <mergeCell ref="K30:M30"/>
    <mergeCell ref="N30:P30"/>
    <mergeCell ref="Q30:R30"/>
    <mergeCell ref="B13:I13"/>
    <mergeCell ref="K13:R13"/>
    <mergeCell ref="B14:D14"/>
    <mergeCell ref="E14:G14"/>
    <mergeCell ref="H14:I14"/>
    <mergeCell ref="K14:M14"/>
    <mergeCell ref="N14:P14"/>
    <mergeCell ref="Q14:R14"/>
    <mergeCell ref="C9:D9"/>
    <mergeCell ref="F9:G9"/>
    <mergeCell ref="C10:D10"/>
    <mergeCell ref="F10:G10"/>
    <mergeCell ref="C11:D11"/>
    <mergeCell ref="F11:G11"/>
    <mergeCell ref="C6:D6"/>
    <mergeCell ref="F6:G6"/>
    <mergeCell ref="C7:D7"/>
    <mergeCell ref="C8:D8"/>
    <mergeCell ref="F8:G8"/>
    <mergeCell ref="C4:D4"/>
    <mergeCell ref="F4:G4"/>
    <mergeCell ref="J4:K4"/>
    <mergeCell ref="C5:D5"/>
    <mergeCell ref="F5:G5"/>
    <mergeCell ref="J5:K5"/>
    <mergeCell ref="C2:D2"/>
    <mergeCell ref="F2:G2"/>
    <mergeCell ref="M2:Q2"/>
    <mergeCell ref="C3:D3"/>
    <mergeCell ref="F3:G3"/>
    <mergeCell ref="J3:K3"/>
  </mergeCells>
  <pageMargins left="0.33" right="0.31" top="0.48" bottom="0.74803149606299213" header="0.31496062992125984" footer="0.31496062992125984"/>
  <pageSetup paperSize="9" scale="57" orientation="landscape" r:id="rId1"/>
  <rowBreaks count="1" manualBreakCount="1">
    <brk id="2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9A2BC-6C43-4C0D-BE1E-5091DE26C0D6}">
  <dimension ref="A2:R46"/>
  <sheetViews>
    <sheetView view="pageBreakPreview" topLeftCell="A28" zoomScale="80" zoomScaleNormal="100" zoomScaleSheetLayoutView="80" workbookViewId="0">
      <selection activeCell="N17" sqref="N17"/>
    </sheetView>
  </sheetViews>
  <sheetFormatPr defaultRowHeight="14.5" x14ac:dyDescent="0.35"/>
  <cols>
    <col min="1" max="1" width="9.81640625" style="24" customWidth="1"/>
    <col min="2" max="2" width="20.81640625" customWidth="1"/>
    <col min="3" max="3" width="5.81640625" style="35" customWidth="1"/>
    <col min="4" max="4" width="13.1796875" customWidth="1"/>
    <col min="5" max="5" width="22.54296875" customWidth="1"/>
    <col min="6" max="6" width="5.81640625" style="35" customWidth="1"/>
    <col min="7" max="8" width="14.54296875" customWidth="1"/>
    <col min="10" max="10" width="7.81640625" customWidth="1"/>
    <col min="11" max="11" width="22.1796875" customWidth="1"/>
    <col min="12" max="12" width="6.1796875" style="35" customWidth="1"/>
    <col min="13" max="13" width="12.81640625" customWidth="1"/>
    <col min="14" max="14" width="27.81640625" customWidth="1"/>
    <col min="15" max="15" width="6.54296875" style="35" customWidth="1"/>
    <col min="16" max="16" width="12.1796875" customWidth="1"/>
    <col min="17" max="17" width="13.81640625" customWidth="1"/>
  </cols>
  <sheetData>
    <row r="2" spans="1:18" ht="45.75" customHeight="1" x14ac:dyDescent="0.35">
      <c r="B2" s="1" t="s">
        <v>0</v>
      </c>
      <c r="C2" s="129" t="s">
        <v>1</v>
      </c>
      <c r="D2" s="130"/>
      <c r="E2" s="114" t="s">
        <v>2</v>
      </c>
      <c r="F2" s="122" t="s">
        <v>3</v>
      </c>
      <c r="G2" s="122"/>
      <c r="I2" s="56" t="s">
        <v>4</v>
      </c>
      <c r="J2" s="57"/>
      <c r="K2" s="58"/>
      <c r="L2" s="59"/>
      <c r="M2" s="119" t="s">
        <v>5</v>
      </c>
      <c r="N2" s="119"/>
      <c r="O2" s="119"/>
      <c r="P2" s="119"/>
      <c r="Q2" s="119"/>
    </row>
    <row r="3" spans="1:18" ht="20.149999999999999" customHeight="1" x14ac:dyDescent="0.35">
      <c r="B3" s="3" t="s">
        <v>6</v>
      </c>
      <c r="C3" s="127">
        <v>63</v>
      </c>
      <c r="D3" s="128"/>
      <c r="E3" s="63">
        <f>SUM(C16:C18,F16:F19,L16:L19,O16:O18,C34:C36,F34:F36)</f>
        <v>63</v>
      </c>
      <c r="F3" s="125"/>
      <c r="G3" s="126"/>
      <c r="I3" s="2" t="s">
        <v>7</v>
      </c>
      <c r="J3" s="120"/>
      <c r="K3" s="121"/>
      <c r="L3" s="43"/>
      <c r="M3" s="46"/>
      <c r="N3" s="46"/>
      <c r="O3" s="49"/>
      <c r="P3" s="46"/>
    </row>
    <row r="4" spans="1:18" ht="20.149999999999999" customHeight="1" x14ac:dyDescent="0.35">
      <c r="B4" s="4" t="s">
        <v>8</v>
      </c>
      <c r="C4" s="127">
        <v>17</v>
      </c>
      <c r="D4" s="128"/>
      <c r="E4" s="64">
        <f>SUM(C20:C22,F20:F21,L20,O20,)</f>
        <v>17</v>
      </c>
      <c r="F4" s="123"/>
      <c r="G4" s="124"/>
      <c r="I4" s="2" t="s">
        <v>9</v>
      </c>
      <c r="J4" s="120" t="s">
        <v>143</v>
      </c>
      <c r="K4" s="121"/>
      <c r="L4" s="43"/>
      <c r="M4" s="46"/>
      <c r="N4" s="47"/>
      <c r="O4" s="49"/>
      <c r="P4" s="46"/>
    </row>
    <row r="5" spans="1:18" ht="20.149999999999999" customHeight="1" x14ac:dyDescent="0.35">
      <c r="B5" s="5" t="s">
        <v>11</v>
      </c>
      <c r="C5" s="127">
        <v>15</v>
      </c>
      <c r="D5" s="128"/>
      <c r="E5" s="64">
        <f>SUM(O23,F37,O37)</f>
        <v>15</v>
      </c>
      <c r="F5" s="123"/>
      <c r="G5" s="124"/>
      <c r="I5" s="2" t="s">
        <v>12</v>
      </c>
      <c r="J5" s="120">
        <v>2021</v>
      </c>
      <c r="K5" s="121"/>
      <c r="L5" s="43"/>
      <c r="M5" s="46"/>
      <c r="N5" s="46"/>
      <c r="O5" s="49"/>
      <c r="P5" s="46"/>
    </row>
    <row r="6" spans="1:18" ht="20.149999999999999" customHeight="1" x14ac:dyDescent="0.35">
      <c r="B6" s="6" t="s">
        <v>13</v>
      </c>
      <c r="C6" s="127">
        <v>12</v>
      </c>
      <c r="D6" s="128"/>
      <c r="E6" s="64">
        <f>SUM(L38:L41)</f>
        <v>12</v>
      </c>
      <c r="F6" s="123"/>
      <c r="G6" s="124"/>
      <c r="M6" s="46"/>
      <c r="N6" s="67"/>
      <c r="O6" s="113"/>
      <c r="P6" s="67"/>
    </row>
    <row r="7" spans="1:18" ht="20.149999999999999" customHeight="1" x14ac:dyDescent="0.35">
      <c r="B7" s="7" t="s">
        <v>14</v>
      </c>
      <c r="C7" s="127">
        <v>9</v>
      </c>
      <c r="D7" s="128"/>
      <c r="E7" s="64">
        <f>SUM(F24:F25,C42)</f>
        <v>9</v>
      </c>
      <c r="F7" s="111"/>
      <c r="G7" s="112"/>
      <c r="I7" s="44" t="s">
        <v>79</v>
      </c>
      <c r="M7" s="46"/>
      <c r="N7" s="46"/>
      <c r="O7" s="49"/>
      <c r="P7" s="46"/>
    </row>
    <row r="8" spans="1:18" ht="20.149999999999999" customHeight="1" x14ac:dyDescent="0.35">
      <c r="B8" s="94" t="s">
        <v>98</v>
      </c>
      <c r="C8" s="127">
        <v>30</v>
      </c>
      <c r="D8" s="128"/>
      <c r="E8" s="64">
        <f>SUM(L26,O26,C43:C44,F43:F45,L43:L44)</f>
        <v>30</v>
      </c>
      <c r="F8" s="123"/>
      <c r="G8" s="124"/>
      <c r="I8" s="60" t="s">
        <v>159</v>
      </c>
      <c r="M8" s="46"/>
      <c r="N8" s="46"/>
      <c r="O8" s="49"/>
      <c r="P8" s="46"/>
    </row>
    <row r="9" spans="1:18" ht="20.149999999999999" customHeight="1" x14ac:dyDescent="0.35">
      <c r="B9" s="1" t="s">
        <v>16</v>
      </c>
      <c r="C9" s="129">
        <f>SUM(C3:C8)</f>
        <v>146</v>
      </c>
      <c r="D9" s="130"/>
      <c r="E9" s="65">
        <f>SUM(E3:E8)</f>
        <v>146</v>
      </c>
      <c r="F9" s="123"/>
      <c r="G9" s="124"/>
      <c r="I9" s="60"/>
      <c r="M9" s="51"/>
      <c r="N9" s="51"/>
      <c r="O9" s="52"/>
      <c r="P9" s="51"/>
      <c r="Q9" s="25"/>
    </row>
    <row r="10" spans="1:18" ht="20.149999999999999" customHeight="1" x14ac:dyDescent="0.35">
      <c r="B10" s="69"/>
      <c r="C10" s="132"/>
      <c r="D10" s="132"/>
      <c r="E10" s="113"/>
      <c r="F10" s="132"/>
      <c r="G10" s="132"/>
      <c r="I10" s="61"/>
      <c r="M10" s="51"/>
      <c r="N10" s="51"/>
      <c r="O10" s="52"/>
      <c r="P10" s="51"/>
      <c r="Q10" s="25"/>
    </row>
    <row r="11" spans="1:18" ht="20.149999999999999" customHeight="1" x14ac:dyDescent="0.35">
      <c r="B11" s="70"/>
      <c r="C11" s="131"/>
      <c r="D11" s="131"/>
      <c r="E11" s="115"/>
      <c r="F11" s="132"/>
      <c r="G11" s="132"/>
      <c r="K11" s="67"/>
      <c r="L11" s="113"/>
      <c r="M11" s="67"/>
      <c r="N11" s="47"/>
      <c r="O11" s="50"/>
      <c r="P11" s="47"/>
    </row>
    <row r="12" spans="1:18" ht="15" thickBot="1" x14ac:dyDescent="0.4"/>
    <row r="13" spans="1:18" ht="20.149999999999999" customHeight="1" thickBot="1" x14ac:dyDescent="0.5">
      <c r="B13" s="139" t="s">
        <v>155</v>
      </c>
      <c r="C13" s="140"/>
      <c r="D13" s="140"/>
      <c r="E13" s="140"/>
      <c r="F13" s="140"/>
      <c r="G13" s="140"/>
      <c r="H13" s="140"/>
      <c r="I13" s="141"/>
      <c r="J13" s="28"/>
      <c r="K13" s="139" t="s">
        <v>156</v>
      </c>
      <c r="L13" s="140"/>
      <c r="M13" s="140"/>
      <c r="N13" s="140"/>
      <c r="O13" s="140"/>
      <c r="P13" s="140"/>
      <c r="Q13" s="140"/>
      <c r="R13" s="141"/>
    </row>
    <row r="14" spans="1:18" ht="20.149999999999999" customHeight="1" x14ac:dyDescent="0.35">
      <c r="B14" s="142" t="s">
        <v>17</v>
      </c>
      <c r="C14" s="143"/>
      <c r="D14" s="144"/>
      <c r="E14" s="142" t="s">
        <v>18</v>
      </c>
      <c r="F14" s="143"/>
      <c r="G14" s="144"/>
      <c r="H14" s="145" t="s">
        <v>19</v>
      </c>
      <c r="I14" s="146"/>
      <c r="J14" s="31"/>
      <c r="K14" s="142" t="s">
        <v>17</v>
      </c>
      <c r="L14" s="143"/>
      <c r="M14" s="144"/>
      <c r="N14" s="142" t="s">
        <v>18</v>
      </c>
      <c r="O14" s="143"/>
      <c r="P14" s="144"/>
      <c r="Q14" s="145" t="s">
        <v>19</v>
      </c>
      <c r="R14" s="146"/>
    </row>
    <row r="15" spans="1:18" ht="20.149999999999999" customHeight="1" x14ac:dyDescent="0.35">
      <c r="B15" s="26" t="s">
        <v>20</v>
      </c>
      <c r="C15" s="53" t="s">
        <v>21</v>
      </c>
      <c r="D15" s="27" t="s">
        <v>22</v>
      </c>
      <c r="E15" s="26" t="s">
        <v>20</v>
      </c>
      <c r="F15" s="42" t="s">
        <v>21</v>
      </c>
      <c r="G15" s="110" t="s">
        <v>22</v>
      </c>
      <c r="H15" s="8" t="s">
        <v>20</v>
      </c>
      <c r="I15" s="10" t="s">
        <v>21</v>
      </c>
      <c r="J15" s="32"/>
      <c r="K15" s="9" t="s">
        <v>20</v>
      </c>
      <c r="L15" s="42" t="s">
        <v>21</v>
      </c>
      <c r="M15" s="110" t="s">
        <v>22</v>
      </c>
      <c r="N15" s="9" t="s">
        <v>20</v>
      </c>
      <c r="O15" s="41" t="s">
        <v>21</v>
      </c>
      <c r="P15" s="10" t="s">
        <v>22</v>
      </c>
      <c r="Q15" s="8" t="s">
        <v>20</v>
      </c>
      <c r="R15" s="10" t="s">
        <v>21</v>
      </c>
    </row>
    <row r="16" spans="1:18" ht="58" x14ac:dyDescent="0.35">
      <c r="A16" s="149" t="s">
        <v>6</v>
      </c>
      <c r="B16" s="11" t="s">
        <v>23</v>
      </c>
      <c r="C16" s="36">
        <v>4</v>
      </c>
      <c r="D16" s="116" t="s">
        <v>128</v>
      </c>
      <c r="E16" s="11" t="s">
        <v>25</v>
      </c>
      <c r="F16" s="36">
        <v>4</v>
      </c>
      <c r="G16" s="12" t="s">
        <v>129</v>
      </c>
      <c r="H16" s="22"/>
      <c r="I16" s="23"/>
      <c r="J16" s="33"/>
      <c r="K16" s="11" t="s">
        <v>27</v>
      </c>
      <c r="L16" s="36">
        <v>3</v>
      </c>
      <c r="M16" s="12" t="s">
        <v>28</v>
      </c>
      <c r="N16" s="11" t="s">
        <v>82</v>
      </c>
      <c r="O16" s="48">
        <v>3</v>
      </c>
      <c r="P16" s="55" t="s">
        <v>30</v>
      </c>
      <c r="Q16" s="22"/>
      <c r="R16" s="23"/>
    </row>
    <row r="17" spans="1:18" ht="217.5" x14ac:dyDescent="0.35">
      <c r="A17" s="150"/>
      <c r="B17" s="11" t="s">
        <v>31</v>
      </c>
      <c r="C17" s="36">
        <v>4</v>
      </c>
      <c r="D17" s="117" t="s">
        <v>100</v>
      </c>
      <c r="E17" s="11" t="s">
        <v>33</v>
      </c>
      <c r="F17" s="36">
        <v>3</v>
      </c>
      <c r="G17" s="12" t="s">
        <v>101</v>
      </c>
      <c r="H17" s="22"/>
      <c r="I17" s="23"/>
      <c r="J17" s="33"/>
      <c r="K17" s="11" t="s">
        <v>35</v>
      </c>
      <c r="L17" s="36">
        <v>3</v>
      </c>
      <c r="M17" s="12" t="s">
        <v>86</v>
      </c>
      <c r="N17" s="11" t="s">
        <v>87</v>
      </c>
      <c r="O17" s="36">
        <v>3</v>
      </c>
      <c r="P17" s="12" t="s">
        <v>154</v>
      </c>
      <c r="Q17" s="22"/>
      <c r="R17" s="23"/>
    </row>
    <row r="18" spans="1:18" ht="72.5" x14ac:dyDescent="0.35">
      <c r="A18" s="150"/>
      <c r="B18" s="11" t="s">
        <v>39</v>
      </c>
      <c r="C18" s="36">
        <v>4</v>
      </c>
      <c r="D18" s="12"/>
      <c r="E18" s="11" t="s">
        <v>40</v>
      </c>
      <c r="F18" s="36">
        <v>2</v>
      </c>
      <c r="G18" s="12"/>
      <c r="H18" s="22"/>
      <c r="I18" s="23"/>
      <c r="J18" s="33"/>
      <c r="K18" s="11" t="s">
        <v>41</v>
      </c>
      <c r="L18" s="36">
        <v>3</v>
      </c>
      <c r="M18" s="118" t="s">
        <v>42</v>
      </c>
      <c r="N18" s="11" t="s">
        <v>43</v>
      </c>
      <c r="O18" s="36">
        <v>3</v>
      </c>
      <c r="P18" s="12" t="s">
        <v>44</v>
      </c>
      <c r="Q18" s="22"/>
      <c r="R18" s="23"/>
    </row>
    <row r="19" spans="1:18" ht="188.5" x14ac:dyDescent="0.35">
      <c r="A19" s="150"/>
      <c r="B19" s="11"/>
      <c r="C19" s="36"/>
      <c r="D19" s="12"/>
      <c r="E19" s="11" t="s">
        <v>45</v>
      </c>
      <c r="F19" s="36">
        <v>3</v>
      </c>
      <c r="G19" s="12" t="s">
        <v>140</v>
      </c>
      <c r="H19" s="22"/>
      <c r="I19" s="23"/>
      <c r="J19" s="33"/>
      <c r="K19" s="11" t="s">
        <v>47</v>
      </c>
      <c r="L19" s="36">
        <v>3</v>
      </c>
      <c r="M19" s="12" t="s">
        <v>102</v>
      </c>
      <c r="N19" s="11"/>
      <c r="O19" s="36"/>
      <c r="P19" s="12"/>
      <c r="Q19" s="22"/>
      <c r="R19" s="23"/>
    </row>
    <row r="20" spans="1:18" ht="43.5" x14ac:dyDescent="0.35">
      <c r="A20" s="151" t="s">
        <v>8</v>
      </c>
      <c r="B20" s="13" t="s">
        <v>162</v>
      </c>
      <c r="C20" s="37">
        <v>2</v>
      </c>
      <c r="D20" s="14"/>
      <c r="E20" s="13" t="s">
        <v>164</v>
      </c>
      <c r="F20" s="37">
        <v>2</v>
      </c>
      <c r="G20" s="14"/>
      <c r="H20" s="22"/>
      <c r="I20" s="23"/>
      <c r="J20" s="33"/>
      <c r="K20" s="13" t="s">
        <v>167</v>
      </c>
      <c r="L20" s="37">
        <v>3</v>
      </c>
      <c r="M20" s="14"/>
      <c r="N20" s="13" t="s">
        <v>168</v>
      </c>
      <c r="O20" s="37">
        <v>3</v>
      </c>
      <c r="P20" s="14"/>
      <c r="Q20" s="22"/>
      <c r="R20" s="23"/>
    </row>
    <row r="21" spans="1:18" ht="58" x14ac:dyDescent="0.35">
      <c r="A21" s="152"/>
      <c r="B21" s="13" t="s">
        <v>163</v>
      </c>
      <c r="C21" s="37">
        <v>2</v>
      </c>
      <c r="D21" s="14"/>
      <c r="E21" s="13" t="s">
        <v>165</v>
      </c>
      <c r="F21" s="37">
        <v>2</v>
      </c>
      <c r="G21" s="14"/>
      <c r="H21" s="22"/>
      <c r="I21" s="23"/>
      <c r="J21" s="33"/>
      <c r="K21" s="13"/>
      <c r="L21" s="37"/>
      <c r="M21" s="14"/>
      <c r="N21" s="13"/>
      <c r="O21" s="37"/>
      <c r="P21" s="14"/>
      <c r="Q21" s="22"/>
      <c r="R21" s="23"/>
    </row>
    <row r="22" spans="1:18" ht="29" x14ac:dyDescent="0.35">
      <c r="A22" s="153"/>
      <c r="B22" s="13" t="s">
        <v>166</v>
      </c>
      <c r="C22" s="37">
        <v>3</v>
      </c>
      <c r="D22" s="14"/>
      <c r="E22" s="13"/>
      <c r="F22" s="37"/>
      <c r="G22" s="14"/>
      <c r="H22" s="22"/>
      <c r="I22" s="23"/>
      <c r="J22" s="33"/>
      <c r="K22" s="13"/>
      <c r="L22" s="37"/>
      <c r="M22" s="14"/>
      <c r="N22" s="13"/>
      <c r="O22" s="37"/>
      <c r="P22" s="14"/>
      <c r="Q22" s="22"/>
      <c r="R22" s="23"/>
    </row>
    <row r="23" spans="1:18" ht="72.5" x14ac:dyDescent="0.35">
      <c r="A23" s="77" t="s">
        <v>11</v>
      </c>
      <c r="B23" s="68"/>
      <c r="C23" s="38"/>
      <c r="D23" s="16"/>
      <c r="E23" s="15"/>
      <c r="F23" s="38"/>
      <c r="G23" s="16"/>
      <c r="H23" s="22"/>
      <c r="I23" s="23"/>
      <c r="J23" s="33"/>
      <c r="K23" s="15"/>
      <c r="L23" s="38"/>
      <c r="M23" s="16"/>
      <c r="N23" s="15" t="s">
        <v>49</v>
      </c>
      <c r="O23" s="38">
        <v>3</v>
      </c>
      <c r="P23" s="16" t="s">
        <v>47</v>
      </c>
      <c r="Q23" s="22"/>
      <c r="R23" s="23"/>
    </row>
    <row r="24" spans="1:18" ht="29" x14ac:dyDescent="0.35">
      <c r="A24" s="80" t="s">
        <v>14</v>
      </c>
      <c r="B24" s="81"/>
      <c r="C24" s="82"/>
      <c r="D24" s="83"/>
      <c r="E24" s="19" t="s">
        <v>148</v>
      </c>
      <c r="F24" s="82">
        <v>3</v>
      </c>
      <c r="G24" s="83"/>
      <c r="H24" s="78"/>
      <c r="I24" s="79"/>
      <c r="J24" s="33"/>
      <c r="K24" s="84"/>
      <c r="L24" s="82"/>
      <c r="M24" s="83"/>
      <c r="N24" s="84"/>
      <c r="O24" s="82"/>
      <c r="P24" s="83"/>
      <c r="Q24" s="78"/>
      <c r="R24" s="79"/>
    </row>
    <row r="25" spans="1:18" ht="29" x14ac:dyDescent="0.35">
      <c r="A25" s="85"/>
      <c r="B25" s="81"/>
      <c r="C25" s="82"/>
      <c r="D25" s="83"/>
      <c r="E25" s="19" t="s">
        <v>149</v>
      </c>
      <c r="F25" s="82">
        <v>3</v>
      </c>
      <c r="G25" s="83"/>
      <c r="H25" s="78"/>
      <c r="I25" s="79"/>
      <c r="J25" s="33"/>
      <c r="K25" s="84"/>
      <c r="L25" s="82"/>
      <c r="M25" s="83"/>
      <c r="N25" s="84"/>
      <c r="O25" s="82"/>
      <c r="P25" s="83"/>
      <c r="Q25" s="78"/>
      <c r="R25" s="79"/>
    </row>
    <row r="26" spans="1:18" ht="29" x14ac:dyDescent="0.35">
      <c r="A26" s="95" t="s">
        <v>98</v>
      </c>
      <c r="B26" s="103"/>
      <c r="C26" s="104"/>
      <c r="D26" s="98"/>
      <c r="E26" s="103"/>
      <c r="F26" s="104"/>
      <c r="G26" s="98"/>
      <c r="H26" s="78"/>
      <c r="I26" s="79"/>
      <c r="J26" s="99"/>
      <c r="K26" s="103" t="s">
        <v>146</v>
      </c>
      <c r="L26" s="104">
        <v>5</v>
      </c>
      <c r="M26" s="98"/>
      <c r="N26" s="103" t="s">
        <v>147</v>
      </c>
      <c r="O26" s="104">
        <v>3</v>
      </c>
      <c r="P26" s="98"/>
      <c r="Q26" s="78"/>
      <c r="R26" s="79"/>
    </row>
    <row r="27" spans="1:18" s="90" customFormat="1" ht="43.5" x14ac:dyDescent="0.35">
      <c r="A27" s="100"/>
      <c r="B27" s="91" t="s">
        <v>174</v>
      </c>
      <c r="C27" s="87"/>
      <c r="D27" s="88" t="s">
        <v>54</v>
      </c>
      <c r="E27" s="86"/>
      <c r="F27" s="87"/>
      <c r="G27" s="88"/>
      <c r="H27" s="89"/>
      <c r="I27" s="88"/>
      <c r="J27" s="102"/>
      <c r="K27" s="86"/>
      <c r="L27" s="87"/>
      <c r="M27" s="88"/>
      <c r="N27" s="86"/>
      <c r="O27" s="87"/>
      <c r="P27" s="88"/>
      <c r="Q27" s="89"/>
      <c r="R27" s="88"/>
    </row>
    <row r="28" spans="1:18" ht="30" customHeight="1" x14ac:dyDescent="0.35">
      <c r="B28" s="29" t="s">
        <v>55</v>
      </c>
      <c r="C28" s="34">
        <f>SUM(C16:C24)</f>
        <v>19</v>
      </c>
      <c r="D28" s="45"/>
      <c r="E28" s="29" t="s">
        <v>55</v>
      </c>
      <c r="F28" s="34">
        <f>SUM(F16:F25)</f>
        <v>22</v>
      </c>
      <c r="G28" s="45"/>
      <c r="H28" s="30"/>
      <c r="I28" s="45"/>
      <c r="J28" s="25"/>
      <c r="K28" s="29" t="s">
        <v>55</v>
      </c>
      <c r="L28" s="34">
        <f>SUM(L16:L27)</f>
        <v>20</v>
      </c>
      <c r="M28" s="45"/>
      <c r="N28" s="29" t="s">
        <v>55</v>
      </c>
      <c r="O28" s="34">
        <f>SUM(O16:O27)</f>
        <v>18</v>
      </c>
      <c r="P28" s="45"/>
      <c r="Q28" s="30"/>
      <c r="R28" s="45"/>
    </row>
    <row r="29" spans="1:18" ht="20.149999999999999" customHeight="1" x14ac:dyDescent="0.35"/>
    <row r="30" spans="1:18" ht="20.149999999999999" customHeight="1" thickBot="1" x14ac:dyDescent="0.4"/>
    <row r="31" spans="1:18" ht="20.149999999999999" customHeight="1" thickBot="1" x14ac:dyDescent="0.5">
      <c r="B31" s="139" t="s">
        <v>157</v>
      </c>
      <c r="C31" s="140"/>
      <c r="D31" s="140"/>
      <c r="E31" s="140"/>
      <c r="F31" s="140"/>
      <c r="G31" s="140"/>
      <c r="H31" s="140"/>
      <c r="I31" s="141"/>
      <c r="J31" s="28"/>
      <c r="K31" s="139" t="s">
        <v>158</v>
      </c>
      <c r="L31" s="140"/>
      <c r="M31" s="140"/>
      <c r="N31" s="140"/>
      <c r="O31" s="140"/>
      <c r="P31" s="140"/>
      <c r="Q31" s="140"/>
      <c r="R31" s="141"/>
    </row>
    <row r="32" spans="1:18" ht="20.149999999999999" customHeight="1" x14ac:dyDescent="0.35">
      <c r="B32" s="142" t="s">
        <v>17</v>
      </c>
      <c r="C32" s="143"/>
      <c r="D32" s="144"/>
      <c r="E32" s="142" t="s">
        <v>18</v>
      </c>
      <c r="F32" s="143"/>
      <c r="G32" s="144"/>
      <c r="H32" s="145" t="s">
        <v>19</v>
      </c>
      <c r="I32" s="146"/>
      <c r="J32" s="31"/>
      <c r="K32" s="142" t="s">
        <v>17</v>
      </c>
      <c r="L32" s="143"/>
      <c r="M32" s="144"/>
      <c r="N32" s="142" t="s">
        <v>18</v>
      </c>
      <c r="O32" s="143"/>
      <c r="P32" s="144"/>
      <c r="Q32" s="145" t="s">
        <v>19</v>
      </c>
      <c r="R32" s="146"/>
    </row>
    <row r="33" spans="1:18" ht="20.149999999999999" customHeight="1" x14ac:dyDescent="0.35">
      <c r="B33" s="9" t="s">
        <v>20</v>
      </c>
      <c r="C33" s="41" t="s">
        <v>21</v>
      </c>
      <c r="D33" s="10" t="s">
        <v>22</v>
      </c>
      <c r="E33" s="9" t="s">
        <v>20</v>
      </c>
      <c r="F33" s="41" t="s">
        <v>21</v>
      </c>
      <c r="G33" s="10" t="s">
        <v>22</v>
      </c>
      <c r="H33" s="8" t="s">
        <v>20</v>
      </c>
      <c r="I33" s="10" t="s">
        <v>21</v>
      </c>
      <c r="J33" s="32"/>
      <c r="K33" s="9" t="s">
        <v>20</v>
      </c>
      <c r="L33" s="41" t="s">
        <v>21</v>
      </c>
      <c r="M33" s="10" t="s">
        <v>22</v>
      </c>
      <c r="N33" s="9" t="s">
        <v>20</v>
      </c>
      <c r="O33" s="41" t="s">
        <v>21</v>
      </c>
      <c r="P33" s="10" t="s">
        <v>22</v>
      </c>
      <c r="Q33" s="8" t="s">
        <v>20</v>
      </c>
      <c r="R33" s="10" t="s">
        <v>21</v>
      </c>
    </row>
    <row r="34" spans="1:18" ht="43.5" x14ac:dyDescent="0.35">
      <c r="A34" s="149" t="s">
        <v>6</v>
      </c>
      <c r="B34" s="11" t="s">
        <v>56</v>
      </c>
      <c r="C34" s="36">
        <v>3</v>
      </c>
      <c r="D34" s="12" t="s">
        <v>123</v>
      </c>
      <c r="E34" s="11" t="s">
        <v>58</v>
      </c>
      <c r="F34" s="36">
        <v>3</v>
      </c>
      <c r="G34" s="12" t="s">
        <v>169</v>
      </c>
      <c r="H34" s="22"/>
      <c r="I34" s="23"/>
      <c r="J34" s="33"/>
      <c r="K34" s="11"/>
      <c r="L34" s="54"/>
      <c r="M34" s="12"/>
      <c r="N34" s="71"/>
      <c r="O34" s="54"/>
      <c r="P34" s="12"/>
      <c r="Q34" s="22"/>
      <c r="R34" s="23"/>
    </row>
    <row r="35" spans="1:18" ht="43.5" x14ac:dyDescent="0.35">
      <c r="A35" s="150"/>
      <c r="B35" s="11" t="s">
        <v>60</v>
      </c>
      <c r="C35" s="36">
        <v>3</v>
      </c>
      <c r="D35" s="12" t="s">
        <v>61</v>
      </c>
      <c r="E35" s="11" t="s">
        <v>62</v>
      </c>
      <c r="F35" s="36">
        <v>3</v>
      </c>
      <c r="G35" s="12" t="s">
        <v>63</v>
      </c>
      <c r="H35" s="22"/>
      <c r="I35" s="23"/>
      <c r="J35" s="33"/>
      <c r="K35" s="11"/>
      <c r="L35" s="36"/>
      <c r="M35" s="12"/>
      <c r="N35" s="11"/>
      <c r="O35" s="36"/>
      <c r="P35" s="12"/>
      <c r="Q35" s="22"/>
      <c r="R35" s="23"/>
    </row>
    <row r="36" spans="1:18" ht="43.5" x14ac:dyDescent="0.35">
      <c r="A36" s="150"/>
      <c r="B36" s="11" t="s">
        <v>64</v>
      </c>
      <c r="C36" s="36">
        <v>3</v>
      </c>
      <c r="D36" s="12" t="s">
        <v>65</v>
      </c>
      <c r="E36" s="11" t="s">
        <v>66</v>
      </c>
      <c r="F36" s="36">
        <v>3</v>
      </c>
      <c r="G36" s="12" t="s">
        <v>91</v>
      </c>
      <c r="H36" s="22"/>
      <c r="I36" s="23"/>
      <c r="J36" s="33"/>
      <c r="K36" s="11"/>
      <c r="L36" s="36"/>
      <c r="M36" s="12"/>
      <c r="N36" s="11"/>
      <c r="O36" s="36"/>
      <c r="P36" s="12"/>
      <c r="Q36" s="22"/>
      <c r="R36" s="23"/>
    </row>
    <row r="37" spans="1:18" ht="29" x14ac:dyDescent="0.35">
      <c r="A37" s="62" t="s">
        <v>11</v>
      </c>
      <c r="B37" s="15"/>
      <c r="C37" s="38"/>
      <c r="D37" s="16"/>
      <c r="E37" s="15" t="s">
        <v>68</v>
      </c>
      <c r="F37" s="38">
        <v>2</v>
      </c>
      <c r="G37" s="16"/>
      <c r="H37" s="76"/>
      <c r="I37" s="66"/>
      <c r="J37" s="33"/>
      <c r="K37" s="15"/>
      <c r="L37" s="38"/>
      <c r="M37" s="16"/>
      <c r="N37" s="15" t="s">
        <v>126</v>
      </c>
      <c r="O37" s="38">
        <v>10</v>
      </c>
      <c r="P37" s="16" t="s">
        <v>72</v>
      </c>
      <c r="Q37" s="22"/>
      <c r="R37" s="23"/>
    </row>
    <row r="38" spans="1:18" x14ac:dyDescent="0.35">
      <c r="A38" s="147" t="s">
        <v>13</v>
      </c>
      <c r="B38" s="17"/>
      <c r="C38" s="39"/>
      <c r="D38" s="18"/>
      <c r="E38" s="17"/>
      <c r="F38" s="39"/>
      <c r="G38" s="18"/>
      <c r="H38" s="22"/>
      <c r="I38" s="23"/>
      <c r="J38" s="33"/>
      <c r="K38" s="17" t="s">
        <v>70</v>
      </c>
      <c r="L38" s="39">
        <v>3</v>
      </c>
      <c r="M38" s="18"/>
      <c r="N38" s="17"/>
      <c r="O38" s="75"/>
      <c r="P38" s="18"/>
      <c r="Q38" s="22"/>
      <c r="R38" s="23"/>
    </row>
    <row r="39" spans="1:18" x14ac:dyDescent="0.35">
      <c r="A39" s="148"/>
      <c r="B39" s="17"/>
      <c r="C39" s="39"/>
      <c r="D39" s="18"/>
      <c r="E39" s="17"/>
      <c r="F39" s="39"/>
      <c r="G39" s="18"/>
      <c r="H39" s="22"/>
      <c r="I39" s="23"/>
      <c r="J39" s="33"/>
      <c r="K39" s="17" t="s">
        <v>70</v>
      </c>
      <c r="L39" s="75">
        <v>3</v>
      </c>
      <c r="M39" s="18"/>
      <c r="N39" s="17"/>
      <c r="O39" s="39"/>
      <c r="P39" s="18"/>
      <c r="Q39" s="22"/>
      <c r="R39" s="23"/>
    </row>
    <row r="40" spans="1:18" x14ac:dyDescent="0.35">
      <c r="A40" s="109"/>
      <c r="B40" s="17"/>
      <c r="C40" s="39"/>
      <c r="D40" s="18"/>
      <c r="E40" s="17"/>
      <c r="F40" s="39"/>
      <c r="G40" s="18"/>
      <c r="H40" s="22"/>
      <c r="I40" s="23"/>
      <c r="J40" s="33"/>
      <c r="K40" s="17" t="s">
        <v>70</v>
      </c>
      <c r="L40" s="93">
        <v>3</v>
      </c>
      <c r="M40" s="18"/>
      <c r="N40" s="17"/>
      <c r="O40" s="39"/>
      <c r="P40" s="18"/>
      <c r="Q40" s="22"/>
      <c r="R40" s="23"/>
    </row>
    <row r="41" spans="1:18" x14ac:dyDescent="0.35">
      <c r="A41" s="109"/>
      <c r="B41" s="17"/>
      <c r="C41" s="39"/>
      <c r="D41" s="18"/>
      <c r="E41" s="17"/>
      <c r="F41" s="39"/>
      <c r="G41" s="18"/>
      <c r="H41" s="22"/>
      <c r="I41" s="23"/>
      <c r="J41" s="33"/>
      <c r="K41" s="17" t="s">
        <v>70</v>
      </c>
      <c r="L41" s="93">
        <v>3</v>
      </c>
      <c r="M41" s="18"/>
      <c r="N41" s="17"/>
      <c r="O41" s="39"/>
      <c r="P41" s="18"/>
      <c r="Q41" s="22"/>
      <c r="R41" s="23"/>
    </row>
    <row r="42" spans="1:18" ht="29" x14ac:dyDescent="0.35">
      <c r="A42" s="74" t="s">
        <v>14</v>
      </c>
      <c r="B42" s="19" t="s">
        <v>53</v>
      </c>
      <c r="C42" s="40">
        <v>3</v>
      </c>
      <c r="D42" s="20"/>
      <c r="E42" s="19"/>
      <c r="F42" s="40"/>
      <c r="G42" s="20"/>
      <c r="H42" s="22"/>
      <c r="I42" s="23"/>
      <c r="J42" s="33"/>
      <c r="K42" s="19"/>
      <c r="L42" s="40"/>
      <c r="M42" s="20"/>
      <c r="N42" s="19"/>
      <c r="O42" s="40"/>
      <c r="P42" s="20"/>
      <c r="Q42" s="22"/>
      <c r="R42" s="23"/>
    </row>
    <row r="43" spans="1:18" ht="29" x14ac:dyDescent="0.35">
      <c r="A43" s="95" t="s">
        <v>98</v>
      </c>
      <c r="B43" s="103" t="s">
        <v>150</v>
      </c>
      <c r="C43" s="104">
        <v>5</v>
      </c>
      <c r="D43" s="98"/>
      <c r="E43" s="103" t="s">
        <v>151</v>
      </c>
      <c r="F43" s="104">
        <v>3</v>
      </c>
      <c r="G43" s="98"/>
      <c r="H43" s="78"/>
      <c r="I43" s="79"/>
      <c r="J43" s="99"/>
      <c r="K43" s="103" t="s">
        <v>152</v>
      </c>
      <c r="L43" s="104">
        <v>3</v>
      </c>
      <c r="M43" s="98"/>
      <c r="N43" s="103"/>
      <c r="O43" s="104"/>
      <c r="P43" s="98"/>
      <c r="Q43" s="78"/>
      <c r="R43" s="79"/>
    </row>
    <row r="44" spans="1:18" ht="29" x14ac:dyDescent="0.35">
      <c r="A44" s="95"/>
      <c r="B44" s="103" t="s">
        <v>152</v>
      </c>
      <c r="C44" s="104">
        <v>3</v>
      </c>
      <c r="D44" s="98"/>
      <c r="E44" s="103" t="s">
        <v>153</v>
      </c>
      <c r="F44" s="104">
        <v>2</v>
      </c>
      <c r="G44" s="98"/>
      <c r="H44" s="78"/>
      <c r="I44" s="79"/>
      <c r="J44" s="99"/>
      <c r="K44" s="103" t="s">
        <v>152</v>
      </c>
      <c r="L44" s="105">
        <v>3</v>
      </c>
      <c r="M44" s="98"/>
      <c r="N44" s="103"/>
      <c r="O44" s="104"/>
      <c r="P44" s="98"/>
      <c r="Q44" s="78"/>
      <c r="R44" s="79"/>
    </row>
    <row r="45" spans="1:18" ht="29" x14ac:dyDescent="0.35">
      <c r="A45" s="95"/>
      <c r="B45" s="96"/>
      <c r="C45" s="105"/>
      <c r="D45" s="98"/>
      <c r="E45" s="103" t="s">
        <v>152</v>
      </c>
      <c r="F45" s="105">
        <v>3</v>
      </c>
      <c r="G45" s="98"/>
      <c r="H45" s="78"/>
      <c r="I45" s="79"/>
      <c r="J45" s="99"/>
      <c r="K45" s="96"/>
      <c r="L45" s="105"/>
      <c r="M45" s="98"/>
      <c r="N45" s="96"/>
      <c r="O45" s="105"/>
      <c r="P45" s="98"/>
      <c r="Q45" s="78"/>
      <c r="R45" s="79"/>
    </row>
    <row r="46" spans="1:18" ht="30" customHeight="1" x14ac:dyDescent="0.35">
      <c r="B46" s="29" t="s">
        <v>55</v>
      </c>
      <c r="C46" s="34">
        <f>SUM(C34:C45)</f>
        <v>20</v>
      </c>
      <c r="D46" s="21"/>
      <c r="E46" s="29" t="s">
        <v>55</v>
      </c>
      <c r="F46" s="34">
        <f>SUM(F34:F45)</f>
        <v>19</v>
      </c>
      <c r="G46" s="21"/>
      <c r="H46" s="30"/>
      <c r="I46" s="21"/>
      <c r="J46" s="25"/>
      <c r="K46" s="29" t="s">
        <v>55</v>
      </c>
      <c r="L46" s="34">
        <f>SUM(L34:L45)</f>
        <v>18</v>
      </c>
      <c r="M46" s="21"/>
      <c r="N46" s="29" t="s">
        <v>55</v>
      </c>
      <c r="O46" s="34">
        <f>SUM(O35:O42)</f>
        <v>10</v>
      </c>
      <c r="P46" s="21"/>
      <c r="Q46" s="30"/>
      <c r="R46" s="21"/>
    </row>
  </sheetData>
  <mergeCells count="43">
    <mergeCell ref="A34:A36"/>
    <mergeCell ref="A38:A39"/>
    <mergeCell ref="A16:A19"/>
    <mergeCell ref="A20:A22"/>
    <mergeCell ref="B31:I31"/>
    <mergeCell ref="K31:R31"/>
    <mergeCell ref="B32:D32"/>
    <mergeCell ref="E32:G32"/>
    <mergeCell ref="H32:I32"/>
    <mergeCell ref="K32:M32"/>
    <mergeCell ref="N32:P32"/>
    <mergeCell ref="Q32:R32"/>
    <mergeCell ref="B13:I13"/>
    <mergeCell ref="K13:R13"/>
    <mergeCell ref="B14:D14"/>
    <mergeCell ref="E14:G14"/>
    <mergeCell ref="H14:I14"/>
    <mergeCell ref="K14:M14"/>
    <mergeCell ref="N14:P14"/>
    <mergeCell ref="Q14:R14"/>
    <mergeCell ref="C9:D9"/>
    <mergeCell ref="F9:G9"/>
    <mergeCell ref="C10:D10"/>
    <mergeCell ref="F10:G10"/>
    <mergeCell ref="C11:D11"/>
    <mergeCell ref="F11:G11"/>
    <mergeCell ref="C6:D6"/>
    <mergeCell ref="F6:G6"/>
    <mergeCell ref="C7:D7"/>
    <mergeCell ref="C8:D8"/>
    <mergeCell ref="F8:G8"/>
    <mergeCell ref="C4:D4"/>
    <mergeCell ref="F4:G4"/>
    <mergeCell ref="J4:K4"/>
    <mergeCell ref="C5:D5"/>
    <mergeCell ref="F5:G5"/>
    <mergeCell ref="J5:K5"/>
    <mergeCell ref="C2:D2"/>
    <mergeCell ref="F2:G2"/>
    <mergeCell ref="M2:Q2"/>
    <mergeCell ref="C3:D3"/>
    <mergeCell ref="F3:G3"/>
    <mergeCell ref="J3:K3"/>
  </mergeCells>
  <pageMargins left="0.33" right="0.31" top="0.48" bottom="0.74803149606299213" header="0.31496062992125984" footer="0.31496062992125984"/>
  <pageSetup paperSize="9" scale="57" orientation="landscape" r:id="rId1"/>
  <rowBreaks count="1" manualBreakCount="1">
    <brk id="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98594F7F52144093EB78B542A63539" ma:contentTypeVersion="1" ma:contentTypeDescription="Create a new document." ma:contentTypeScope="" ma:versionID="c7fc32b9eb396b730dc1d86e482860f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8EECC6-17AD-4779-973B-18471DE5DD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BCA7F1-655E-46F3-8CD7-82EC28640E0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DDF1713-C1F2-43C5-8C36-4DB03FCA27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CHEM (FYP with PA)</vt:lpstr>
      <vt:lpstr>CHEM (PI)</vt:lpstr>
      <vt:lpstr>CBC-ITG (FYP with PA)</vt:lpstr>
      <vt:lpstr>CBC-ITG (PI)</vt:lpstr>
      <vt:lpstr>CHES (FYP with PA)</vt:lpstr>
      <vt:lpstr>CHES (PI)</vt:lpstr>
      <vt:lpstr>CHFS (FYP with PA)</vt:lpstr>
      <vt:lpstr>CHFS (PI)</vt:lpstr>
    </vt:vector>
  </TitlesOfParts>
  <Manager/>
  <Company>NTU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 planning map - CHEM 2020</dc:title>
  <dc:subject/>
  <dc:creator>mikayapmx</dc:creator>
  <cp:keywords/>
  <dc:description/>
  <cp:lastModifiedBy>Yap Meixiang Mika</cp:lastModifiedBy>
  <cp:revision/>
  <dcterms:created xsi:type="dcterms:W3CDTF">2012-08-14T09:47:32Z</dcterms:created>
  <dcterms:modified xsi:type="dcterms:W3CDTF">2021-09-01T04:23:09Z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0x010100D698594F7F52144093EB78B542A63539</vt:lpwstr>
  </property>
</Properties>
</file>