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mikayapmx_staff_main_ntu_edu_sg/Documents/Student Welfare/Freshmen Orientation/2021/Course map AY21/"/>
    </mc:Choice>
  </mc:AlternateContent>
  <xr:revisionPtr revIDLastSave="20" documentId="8_{4845ADFC-2213-4760-B498-2273E187F270}" xr6:coauthVersionLast="47" xr6:coauthVersionMax="47" xr10:uidLastSave="{3BF7BB11-1D34-4724-85D5-6457B5EC0930}"/>
  <bookViews>
    <workbookView xWindow="-110" yWindow="-110" windowWidth="19420" windowHeight="10420" activeTab="1" xr2:uid="{00000000-000D-0000-FFFF-FFFF00000000}"/>
  </bookViews>
  <sheets>
    <sheet name="MATH PMAS (FYP with PA" sheetId="9" r:id="rId1"/>
    <sheet name="MATH STAT (PA)" sheetId="20" r:id="rId2"/>
    <sheet name="MATH AMAS (PI)" sheetId="21" r:id="rId3"/>
    <sheet name="BA (FYP with PA)" sheetId="13" r:id="rId4"/>
    <sheet name="BA (PA with MH)" sheetId="18" r:id="rId5"/>
    <sheet name="BA (PI)" sheetId="19" r:id="rId6"/>
    <sheet name="MAEO" sheetId="16" r:id="rId7"/>
    <sheet name="MACS" sheetId="17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0" l="1"/>
  <c r="E6" i="20"/>
  <c r="E5" i="20"/>
  <c r="E4" i="20"/>
  <c r="E3" i="20"/>
  <c r="F37" i="20"/>
  <c r="E7" i="21"/>
  <c r="E6" i="21"/>
  <c r="E5" i="21"/>
  <c r="E4" i="21"/>
  <c r="E3" i="21"/>
  <c r="C8" i="21"/>
  <c r="E6" i="9"/>
  <c r="E7" i="9"/>
  <c r="E5" i="9"/>
  <c r="E4" i="9"/>
  <c r="E3" i="9"/>
  <c r="E7" i="19"/>
  <c r="E5" i="19"/>
  <c r="R38" i="19"/>
  <c r="O38" i="19"/>
  <c r="L38" i="19"/>
  <c r="I38" i="19"/>
  <c r="F38" i="19"/>
  <c r="C38" i="19"/>
  <c r="R25" i="19"/>
  <c r="O25" i="19"/>
  <c r="L25" i="19"/>
  <c r="I25" i="19"/>
  <c r="F25" i="19"/>
  <c r="C25" i="19"/>
  <c r="C8" i="19"/>
  <c r="E6" i="19"/>
  <c r="E4" i="19"/>
  <c r="E3" i="19"/>
  <c r="E8" i="19" s="1"/>
  <c r="R38" i="18"/>
  <c r="O38" i="18"/>
  <c r="L38" i="18"/>
  <c r="I38" i="18"/>
  <c r="F38" i="18"/>
  <c r="C38" i="18"/>
  <c r="R25" i="18"/>
  <c r="O25" i="18"/>
  <c r="L25" i="18"/>
  <c r="I25" i="18"/>
  <c r="F25" i="18"/>
  <c r="C25" i="18"/>
  <c r="C8" i="18"/>
  <c r="E7" i="18"/>
  <c r="E6" i="18"/>
  <c r="E5" i="18"/>
  <c r="E4" i="18"/>
  <c r="E3" i="18"/>
  <c r="E8" i="18" s="1"/>
  <c r="E7" i="13"/>
  <c r="E6" i="13"/>
  <c r="R37" i="21"/>
  <c r="O37" i="21"/>
  <c r="L37" i="21"/>
  <c r="I37" i="21"/>
  <c r="F37" i="21"/>
  <c r="C37" i="21"/>
  <c r="R37" i="20"/>
  <c r="O37" i="20"/>
  <c r="L37" i="20"/>
  <c r="I37" i="20"/>
  <c r="C37" i="20"/>
  <c r="I38" i="9"/>
  <c r="O38" i="9"/>
  <c r="L38" i="9"/>
  <c r="F38" i="9"/>
  <c r="O26" i="9"/>
  <c r="L26" i="9"/>
  <c r="F26" i="9"/>
  <c r="O25" i="20"/>
  <c r="L25" i="20"/>
  <c r="F25" i="20"/>
  <c r="O26" i="21"/>
  <c r="L26" i="21"/>
  <c r="F26" i="21"/>
  <c r="C26" i="21"/>
  <c r="R26" i="21"/>
  <c r="I26" i="21"/>
  <c r="R25" i="20"/>
  <c r="I25" i="20"/>
  <c r="C25" i="20"/>
  <c r="C38" i="9"/>
  <c r="F38" i="13"/>
  <c r="E7" i="16"/>
  <c r="L40" i="16"/>
  <c r="C40" i="16"/>
  <c r="E7" i="17"/>
  <c r="E6" i="17"/>
  <c r="E5" i="17"/>
  <c r="E4" i="17"/>
  <c r="E3" i="17"/>
  <c r="C39" i="17"/>
  <c r="C8" i="20"/>
  <c r="C8" i="9"/>
  <c r="I38" i="13"/>
  <c r="C38" i="13"/>
  <c r="F25" i="13"/>
  <c r="E3" i="13"/>
  <c r="O24" i="17"/>
  <c r="L24" i="17"/>
  <c r="F24" i="17"/>
  <c r="C8" i="17"/>
  <c r="F39" i="17"/>
  <c r="L39" i="17"/>
  <c r="R39" i="17"/>
  <c r="O39" i="17"/>
  <c r="I39" i="17"/>
  <c r="R24" i="17"/>
  <c r="I24" i="17"/>
  <c r="C24" i="17"/>
  <c r="E5" i="16"/>
  <c r="R40" i="16"/>
  <c r="O40" i="16"/>
  <c r="I40" i="16"/>
  <c r="R24" i="16"/>
  <c r="I24" i="16"/>
  <c r="F24" i="16"/>
  <c r="C24" i="16"/>
  <c r="E4" i="16"/>
  <c r="E5" i="13"/>
  <c r="O25" i="13"/>
  <c r="L25" i="13"/>
  <c r="E8" i="21" l="1"/>
  <c r="E8" i="20"/>
  <c r="E8" i="17"/>
  <c r="R38" i="13"/>
  <c r="O38" i="13"/>
  <c r="L38" i="13"/>
  <c r="R25" i="13"/>
  <c r="I25" i="13"/>
  <c r="C25" i="13"/>
  <c r="C8" i="13"/>
  <c r="E4" i="13"/>
  <c r="E8" i="13" l="1"/>
  <c r="R38" i="9" l="1"/>
  <c r="R26" i="9"/>
  <c r="I26" i="9"/>
  <c r="C26" i="9"/>
  <c r="E8" i="9" l="1"/>
</calcChain>
</file>

<file path=xl/sharedStrings.xml><?xml version="1.0" encoding="utf-8"?>
<sst xmlns="http://schemas.openxmlformats.org/spreadsheetml/2006/main" count="1128" uniqueCount="183">
  <si>
    <t>Course Type</t>
  </si>
  <si>
    <t>AUs required</t>
  </si>
  <si>
    <t>AUs wanted</t>
  </si>
  <si>
    <t>AUs completed</t>
  </si>
  <si>
    <t>Suggested Course Planning Map (SPMS)</t>
  </si>
  <si>
    <t>This is NOT a fixed plan for students to follow and it is only meant as a guide. Please always check back with SPMS website for updated details</t>
  </si>
  <si>
    <t>Major Core</t>
  </si>
  <si>
    <t>Name</t>
  </si>
  <si>
    <t>ICC Common Core</t>
  </si>
  <si>
    <t>Course</t>
  </si>
  <si>
    <t>MATH</t>
  </si>
  <si>
    <t>ICC Fdn Core</t>
  </si>
  <si>
    <t>Batch</t>
  </si>
  <si>
    <t>Major PE</t>
  </si>
  <si>
    <t>BDE</t>
  </si>
  <si>
    <t>This course plan is based on taking FYP with PA, assuming that the student offers the PMAS track</t>
  </si>
  <si>
    <t>Total</t>
  </si>
  <si>
    <t>MATH students can take either FYP with PA, or PI, or MH courses with PA in place of FYP and PI</t>
  </si>
  <si>
    <t>Mathematical Sciences (existing PMAS, AMAS and STAT tracks)</t>
  </si>
  <si>
    <t>AY2021/22</t>
  </si>
  <si>
    <t>AY2022/23</t>
  </si>
  <si>
    <t>Semester 1</t>
  </si>
  <si>
    <t>Semester 2</t>
  </si>
  <si>
    <t>Special Term</t>
  </si>
  <si>
    <t>Courses</t>
  </si>
  <si>
    <t>AU</t>
  </si>
  <si>
    <t>Pre-requisite</t>
  </si>
  <si>
    <t>MH1100 Calculus 1</t>
  </si>
  <si>
    <t>MH1101 Calculus 2</t>
  </si>
  <si>
    <t>MH1100</t>
  </si>
  <si>
    <t>MH2100 Calculus 3</t>
  </si>
  <si>
    <t>MH1101</t>
  </si>
  <si>
    <t>MH3100 Real Analysis 1</t>
  </si>
  <si>
    <t>MH1100 and MH1101</t>
  </si>
  <si>
    <t>MH1200 Linear Algebra 1</t>
  </si>
  <si>
    <t>MH1201 Linear Algebra 2</t>
  </si>
  <si>
    <t>MH1200</t>
  </si>
  <si>
    <t xml:space="preserve">MH2500 Probability and Introduction to Statistics </t>
  </si>
  <si>
    <t>MH1100, MH1101</t>
  </si>
  <si>
    <r>
      <t xml:space="preserve">MH3110 </t>
    </r>
    <r>
      <rPr>
        <sz val="10"/>
        <color theme="1"/>
        <rFont val="Calibri"/>
        <family val="2"/>
        <scheme val="minor"/>
      </rPr>
      <t>Ordinary Differential Equations</t>
    </r>
  </si>
  <si>
    <t>MH2100</t>
  </si>
  <si>
    <t>MH1300 Foundations of Mathematics</t>
  </si>
  <si>
    <t>MH1301 Discrete Mathematics</t>
  </si>
  <si>
    <t>MH2200 Groups &amp; Symmetries</t>
  </si>
  <si>
    <t>PS0001 Introduction to Computational Thinking</t>
  </si>
  <si>
    <t>MH1403 Algorithms and Computing</t>
  </si>
  <si>
    <t>PS0001</t>
  </si>
  <si>
    <t xml:space="preserve">HW0001 (Corequisite) </t>
  </si>
  <si>
    <t>PS0002 - Introduction to Data Science &amp; AI</t>
  </si>
  <si>
    <t xml:space="preserve">MATH Prescribed Elective 1 </t>
  </si>
  <si>
    <t>Broadening and Deepening Electives 1</t>
  </si>
  <si>
    <t>For students who fail QET</t>
  </si>
  <si>
    <t>Total AU</t>
  </si>
  <si>
    <t>AY2023/24</t>
  </si>
  <si>
    <t>AY2024/25</t>
  </si>
  <si>
    <t>MH3101 Complex Analysis</t>
  </si>
  <si>
    <t>Effective Communication 2</t>
  </si>
  <si>
    <t>MH4913 Professional Attachemnt</t>
  </si>
  <si>
    <t>MATH Prescibed Elective 2</t>
  </si>
  <si>
    <t>MATH Prescibed Elective 3</t>
  </si>
  <si>
    <t>MATH Prescibed Elective 5</t>
  </si>
  <si>
    <t>MATH Prescribed Elective 6</t>
  </si>
  <si>
    <t>MATH Prescibed Elective 4</t>
  </si>
  <si>
    <t>Broadening and Deepening Electives 2</t>
  </si>
  <si>
    <t>Broadening and Deepening Electives 4</t>
  </si>
  <si>
    <t>Broadening and Deepening Electives 6</t>
  </si>
  <si>
    <t>Broadening and Deepening Electives 7</t>
  </si>
  <si>
    <t>Broadening and Deepening Electives 3</t>
  </si>
  <si>
    <t>Broadening and Deepening Electives 5</t>
  </si>
  <si>
    <t>MH4912 Professional Intership</t>
  </si>
  <si>
    <t>Math Prescribed Elective 5</t>
  </si>
  <si>
    <t>This course plan is based on taking FYP with PA</t>
  </si>
  <si>
    <t>Mathematical Sciences with Specialisation in Business Analytics</t>
  </si>
  <si>
    <t>MH3500 Statistics</t>
  </si>
  <si>
    <t>MH2500</t>
  </si>
  <si>
    <t>MH3511 Data Analysis with Computer</t>
  </si>
  <si>
    <t>BE1402 Business Operations and Processes</t>
  </si>
  <si>
    <t>MH1403 Algorithms &amp; Computing</t>
  </si>
  <si>
    <t>BU8601 Fundamentals of Management</t>
  </si>
  <si>
    <t>HW0001 (Corequisite)</t>
  </si>
  <si>
    <t>PS0002 - Introduction to Data Science and AI</t>
  </si>
  <si>
    <t>MH4913 Professional Attachment</t>
  </si>
  <si>
    <t>Math Prescribed Elective 1</t>
  </si>
  <si>
    <t>Math Prescribed Elective 4</t>
  </si>
  <si>
    <t>Math Prescribed Elective 6</t>
  </si>
  <si>
    <t>Math Prescribed Elective 7</t>
  </si>
  <si>
    <t>Math Prescribed Elective 2</t>
  </si>
  <si>
    <t>Math Prescribed Elective 3</t>
  </si>
  <si>
    <t>76 (non-STAT)/77</t>
  </si>
  <si>
    <t>MAEO</t>
  </si>
  <si>
    <t>38 (non-STAT)/37</t>
  </si>
  <si>
    <t>MH2500 Probability and Introduction to Statistics</t>
  </si>
  <si>
    <t>Math Track Core/ Prescrbed Elective 1 (PMAS, AMAS and STAT track)</t>
  </si>
  <si>
    <t>BU8601 Fundamentals of Management (BA Track)</t>
  </si>
  <si>
    <t>HE1001 Microeconomics I</t>
  </si>
  <si>
    <t>HE2001 Microeconomics II</t>
  </si>
  <si>
    <t>HE1001</t>
  </si>
  <si>
    <t>HE2003 Econometrics 1</t>
  </si>
  <si>
    <t>HE1002 Macroeconomics I</t>
  </si>
  <si>
    <t>HE2002 Macroeconomics II</t>
  </si>
  <si>
    <t>HE1002</t>
  </si>
  <si>
    <t>ECON Prescribed Elective 1</t>
  </si>
  <si>
    <t>ECON Prescribed Elective 2</t>
  </si>
  <si>
    <t>22 for BA Track, 19 for others</t>
  </si>
  <si>
    <t>HE3001 Microeconomics III</t>
  </si>
  <si>
    <t>HE2001</t>
  </si>
  <si>
    <t>HE3003 Econometrics II</t>
  </si>
  <si>
    <t>HE2003</t>
  </si>
  <si>
    <t xml:space="preserve">MH4900 Final Year Project </t>
  </si>
  <si>
    <t>HE3002 Macroeconomics III</t>
  </si>
  <si>
    <t>HE2002</t>
  </si>
  <si>
    <t>MATH Track core/ Presecribed Elective 4</t>
  </si>
  <si>
    <t>MATH Track core/ Presecribed Elective 3</t>
  </si>
  <si>
    <t xml:space="preserve">MH4913 Professional Attachment </t>
  </si>
  <si>
    <t>ECON Prescribed Elective 3</t>
  </si>
  <si>
    <t>ECON Prescribed Elective 4</t>
  </si>
  <si>
    <t>ECON Prescribed Elective 6</t>
  </si>
  <si>
    <t>ECON Prescribed Elective 8</t>
  </si>
  <si>
    <t>ECON Prescribed Elective 5</t>
  </si>
  <si>
    <t>ECON Prescribed Elective 7</t>
  </si>
  <si>
    <t>ECON Prescribed Elective 9</t>
  </si>
  <si>
    <t>MACS</t>
  </si>
  <si>
    <t>SC2006 Software Engineering</t>
  </si>
  <si>
    <t>SC2002 (can be taken concurrently)</t>
  </si>
  <si>
    <t>MH2500 Probability &amp; Intro to Stats</t>
  </si>
  <si>
    <t>SC2008 Computer Networks</t>
  </si>
  <si>
    <t>SC1004, SC2000 (can be fulfilled by MH1200 and MH2500)</t>
  </si>
  <si>
    <t>SC2001 Algorithms Design and Analysis</t>
  </si>
  <si>
    <t>SC1007, MH1812 (can be fulfilled by MH1301)</t>
  </si>
  <si>
    <t>SC2207 Introduction to Databases</t>
  </si>
  <si>
    <t>SC2001 (can be taken concurrently)</t>
  </si>
  <si>
    <t>SC1003 Introduction to Computational Thinking and Programming</t>
  </si>
  <si>
    <t>SC1006 Computer Organisation and Architecture</t>
  </si>
  <si>
    <t>SC1005 (can be taken concurrently)</t>
  </si>
  <si>
    <t>SC2002 Object Oriented Design &amp; Programming</t>
  </si>
  <si>
    <t>SC1003</t>
  </si>
  <si>
    <t>SC1005 Digital Logic</t>
  </si>
  <si>
    <t>SC1007 Data Structures &amp; Algorithms</t>
  </si>
  <si>
    <t>SC2005 Operating Systems</t>
  </si>
  <si>
    <t>SC1006, SC1007</t>
  </si>
  <si>
    <t>PS0002 Introduction to Data Science and Artificial Intelligence</t>
  </si>
  <si>
    <t>Broadening and Deepening ELective 1</t>
  </si>
  <si>
    <t xml:space="preserve">MH4900/SC4079 Final Year Project </t>
  </si>
  <si>
    <t xml:space="preserve">Effective Communication 2 </t>
  </si>
  <si>
    <t>CC0001</t>
  </si>
  <si>
    <t>SC3079 Professional Internship</t>
  </si>
  <si>
    <t>Year 3 Standing</t>
  </si>
  <si>
    <t>CS Prescribed Elective 1</t>
  </si>
  <si>
    <t>CS Prescribed Elective 2</t>
  </si>
  <si>
    <t>CS Prescribed Elective 4</t>
  </si>
  <si>
    <t>MATH Prescribed Elective 1</t>
  </si>
  <si>
    <t>CS Prescribed Elective 3</t>
  </si>
  <si>
    <t>CS Prescribed Elective 5</t>
  </si>
  <si>
    <t>MATH Prescribed Elective 2</t>
  </si>
  <si>
    <t>MATH Prescribed Elective 4</t>
  </si>
  <si>
    <t>MATH Prescribed Elective 3</t>
  </si>
  <si>
    <t>Math Track Core/ Prescribed Elective 2</t>
  </si>
  <si>
    <t>16 (BA)/
19 (others)</t>
  </si>
  <si>
    <t>16 for BA track, 19 for others</t>
  </si>
  <si>
    <t>22 (BA)/
19 (others)</t>
  </si>
  <si>
    <t>Students can adjust Major PE and BDE based on their preference</t>
  </si>
  <si>
    <t>CC0001 - Inquiry and Communication in an Interdisciplinary World</t>
  </si>
  <si>
    <t>CC0002 - Navigating the Digital World</t>
  </si>
  <si>
    <t>CC0003 - Ethics &amp; Civics in a Multicultural World</t>
  </si>
  <si>
    <t>ML0004 - Career &amp; Entrepreneurial Development for the Future World</t>
  </si>
  <si>
    <t>CC0005 - Healthy Living and Wellbeing</t>
  </si>
  <si>
    <t>CC0006 - Sustainability: Society, Economy &amp; Environment</t>
  </si>
  <si>
    <t>CC0007 - Science &amp; Technology for Humanity</t>
  </si>
  <si>
    <t>This course plan is based on taking PI, assuming that the student offers the AMAS track</t>
  </si>
  <si>
    <t>This course plan is based on taking MH courses with PA in place of FYP and PI, assuming that the student offers the STAT track</t>
  </si>
  <si>
    <t>MH3701 Basic Optimization</t>
  </si>
  <si>
    <t>MH1201</t>
  </si>
  <si>
    <t>MATH Prescibed Elective 1</t>
  </si>
  <si>
    <t>MH3700 Numerical Analysis 1</t>
  </si>
  <si>
    <t>MH1200 and MH1201</t>
  </si>
  <si>
    <t xml:space="preserve">MH3500 Statistics </t>
  </si>
  <si>
    <t xml:space="preserve">MH3510 Regression Analysis </t>
  </si>
  <si>
    <t>MH2500 and MH3500</t>
  </si>
  <si>
    <t>PA can be taken in the special term of Year 2 or Year 3</t>
  </si>
  <si>
    <t>MH4900 FYP</t>
  </si>
  <si>
    <t>This course plan is based on taking PI, assuming that the student offers the BA track</t>
  </si>
  <si>
    <t>HW0001 Introduction to Academic Communication</t>
  </si>
  <si>
    <t>MH4912 PI can be taken in Y3 or Y4 Sem 1 or Sem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</si>
</sst>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9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wrapText="1"/>
    </xf>
    <xf numFmtId="0" fontId="0" fillId="11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/>
    <xf numFmtId="0" fontId="8" fillId="0" borderId="0" xfId="0" applyFont="1"/>
    <xf numFmtId="0" fontId="9" fillId="0" borderId="0" xfId="0" applyFont="1"/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27" xfId="0" applyFill="1" applyBorder="1" applyAlignment="1">
      <alignment vertical="top" wrapText="1"/>
    </xf>
    <xf numFmtId="0" fontId="0" fillId="11" borderId="28" xfId="0" applyFill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10" borderId="23" xfId="0" applyFill="1" applyBorder="1" applyAlignment="1">
      <alignment horizontal="left" vertical="top" wrapText="1"/>
    </xf>
    <xf numFmtId="0" fontId="0" fillId="3" borderId="22" xfId="0" applyFill="1" applyBorder="1" applyAlignment="1">
      <alignment vertical="top" wrapText="1"/>
    </xf>
    <xf numFmtId="0" fontId="0" fillId="0" borderId="0" xfId="0" applyFill="1"/>
    <xf numFmtId="0" fontId="0" fillId="6" borderId="9" xfId="0" applyFill="1" applyBorder="1" applyAlignment="1">
      <alignment horizontal="center" vertical="center" wrapText="1"/>
    </xf>
    <xf numFmtId="0" fontId="1" fillId="0" borderId="0" xfId="0" applyFont="1"/>
    <xf numFmtId="0" fontId="10" fillId="11" borderId="8" xfId="0" applyFont="1" applyFill="1" applyBorder="1" applyAlignment="1">
      <alignment vertical="top" wrapText="1"/>
    </xf>
    <xf numFmtId="0" fontId="10" fillId="11" borderId="19" xfId="0" applyFont="1" applyFill="1" applyBorder="1" applyAlignment="1">
      <alignment vertical="top" wrapText="1"/>
    </xf>
    <xf numFmtId="0" fontId="0" fillId="0" borderId="11" xfId="0" applyBorder="1" applyAlignment="1">
      <alignment horizontal="right"/>
    </xf>
    <xf numFmtId="0" fontId="0" fillId="10" borderId="5" xfId="0" applyFill="1" applyBorder="1" applyAlignment="1">
      <alignment vertical="top" wrapText="1"/>
    </xf>
    <xf numFmtId="0" fontId="1" fillId="9" borderId="8" xfId="0" applyFont="1" applyFill="1" applyBorder="1" applyAlignment="1">
      <alignment vertical="top" wrapText="1"/>
    </xf>
    <xf numFmtId="0" fontId="0" fillId="9" borderId="8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9" borderId="19" xfId="0" applyFont="1" applyFill="1" applyBorder="1" applyAlignment="1">
      <alignment vertical="top" wrapText="1"/>
    </xf>
    <xf numFmtId="0" fontId="0" fillId="11" borderId="8" xfId="0" applyFont="1" applyFill="1" applyBorder="1" applyAlignment="1">
      <alignment vertical="top" wrapText="1"/>
    </xf>
    <xf numFmtId="0" fontId="0" fillId="11" borderId="22" xfId="0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9" borderId="27" xfId="0" applyFill="1" applyBorder="1" applyAlignment="1">
      <alignment vertical="top" wrapText="1"/>
    </xf>
    <xf numFmtId="0" fontId="11" fillId="11" borderId="8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4" borderId="9" xfId="0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vertical="top" wrapText="1"/>
    </xf>
    <xf numFmtId="0" fontId="12" fillId="10" borderId="19" xfId="0" applyFont="1" applyFill="1" applyBorder="1" applyAlignment="1">
      <alignment vertical="top" wrapText="1"/>
    </xf>
    <xf numFmtId="0" fontId="12" fillId="10" borderId="27" xfId="0" applyFont="1" applyFill="1" applyBorder="1" applyAlignment="1">
      <alignment vertical="top" wrapText="1"/>
    </xf>
    <xf numFmtId="0" fontId="10" fillId="10" borderId="8" xfId="0" applyFont="1" applyFill="1" applyBorder="1" applyAlignment="1">
      <alignment vertical="top" wrapText="1"/>
    </xf>
    <xf numFmtId="0" fontId="10" fillId="10" borderId="19" xfId="0" applyFont="1" applyFill="1" applyBorder="1" applyAlignment="1">
      <alignment vertical="top" wrapText="1"/>
    </xf>
    <xf numFmtId="0" fontId="10" fillId="10" borderId="9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  <xf numFmtId="0" fontId="0" fillId="8" borderId="22" xfId="0" applyFill="1" applyBorder="1" applyAlignment="1">
      <alignment vertical="top" wrapText="1"/>
    </xf>
    <xf numFmtId="0" fontId="0" fillId="8" borderId="31" xfId="0" applyFill="1" applyBorder="1" applyAlignment="1">
      <alignment vertical="top" wrapText="1"/>
    </xf>
    <xf numFmtId="0" fontId="0" fillId="8" borderId="27" xfId="0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6" borderId="0" xfId="0" applyFill="1" applyBorder="1" applyAlignment="1">
      <alignment horizontal="center" vertical="center" wrapText="1"/>
    </xf>
    <xf numFmtId="0" fontId="0" fillId="8" borderId="22" xfId="0" applyFont="1" applyFill="1" applyBorder="1" applyAlignment="1">
      <alignment vertical="top" wrapText="1"/>
    </xf>
    <xf numFmtId="0" fontId="1" fillId="8" borderId="22" xfId="0" applyFont="1" applyFill="1" applyBorder="1" applyAlignment="1">
      <alignment vertical="top" wrapText="1"/>
    </xf>
    <xf numFmtId="0" fontId="0" fillId="9" borderId="8" xfId="0" applyFont="1" applyFill="1" applyBorder="1" applyAlignment="1">
      <alignment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9" borderId="9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0" fillId="5" borderId="2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00FF00"/>
      <color rgb="FF97FFFF"/>
      <color rgb="FF00FFFF"/>
      <color rgb="FFFF33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zoomScale="60" zoomScaleNormal="60" zoomScaleSheetLayoutView="100" workbookViewId="0">
      <selection activeCell="B25" sqref="B25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9.453125" customWidth="1"/>
    <col min="6" max="6" width="10.54296875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19.1796875" customWidth="1"/>
    <col min="15" max="15" width="10.1796875" customWidth="1"/>
    <col min="16" max="16" width="15.179687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>
        <v>52</v>
      </c>
      <c r="D3" s="118"/>
      <c r="E3" s="52">
        <f>SUM(C16:C19,F16:F19,L16:L18,O16:O17,C32,)</f>
        <v>52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SUM(C20:C21,F20:F21,L20:L21,O20,)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10</v>
      </c>
      <c r="D5" s="118"/>
      <c r="E5" s="52">
        <f>SUM(O22,C33,I33)</f>
        <v>10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24</v>
      </c>
      <c r="D6" s="118"/>
      <c r="E6" s="52">
        <f>SUM(O23,C34,F34:F35,L34,O34)</f>
        <v>24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SUM(L24,C36:C37,F36:F37,L36,O36)</f>
        <v>26</v>
      </c>
      <c r="F7" s="123"/>
      <c r="G7" s="124"/>
      <c r="I7" s="41" t="s">
        <v>15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SUM(C4:C5,C7, 52, 24)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178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ht="15" thickBot="1" x14ac:dyDescent="0.4">
      <c r="B12" s="60" t="s">
        <v>18</v>
      </c>
    </row>
    <row r="13" spans="1:18" ht="20.149999999999999" customHeight="1" thickBot="1" x14ac:dyDescent="0.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11" t="s">
        <v>32</v>
      </c>
      <c r="O16" s="26">
        <v>4</v>
      </c>
      <c r="P16" s="12" t="s">
        <v>33</v>
      </c>
      <c r="Q16" s="22"/>
      <c r="R16" s="23"/>
    </row>
    <row r="17" spans="1:18" ht="43.5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11" t="s">
        <v>39</v>
      </c>
      <c r="O17" s="26">
        <v>4</v>
      </c>
      <c r="P17" s="12" t="s">
        <v>40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 t="s">
        <v>43</v>
      </c>
      <c r="L18" s="26">
        <v>3</v>
      </c>
      <c r="M18" s="12" t="s">
        <v>36</v>
      </c>
      <c r="N18" s="11"/>
      <c r="O18" s="26"/>
      <c r="P18" s="50"/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45</v>
      </c>
      <c r="F19" s="26">
        <v>3</v>
      </c>
      <c r="G19" s="12" t="s">
        <v>46</v>
      </c>
      <c r="H19" s="22"/>
      <c r="I19" s="23"/>
      <c r="J19" s="40"/>
      <c r="K19" s="11"/>
      <c r="L19" s="26"/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47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29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48</v>
      </c>
      <c r="O22" s="28">
        <v>3</v>
      </c>
      <c r="P22" s="16" t="s">
        <v>46</v>
      </c>
      <c r="Q22" s="22"/>
      <c r="R22" s="23"/>
    </row>
    <row r="23" spans="1:18" ht="30" customHeight="1" x14ac:dyDescent="0.35">
      <c r="A23" s="99" t="s">
        <v>13</v>
      </c>
      <c r="B23" s="66"/>
      <c r="C23" s="69"/>
      <c r="D23" s="101"/>
      <c r="E23" s="66"/>
      <c r="F23" s="69"/>
      <c r="G23" s="101"/>
      <c r="H23" s="102"/>
      <c r="I23" s="103"/>
      <c r="J23" s="104"/>
      <c r="K23" s="66"/>
      <c r="L23" s="69"/>
      <c r="M23" s="101"/>
      <c r="N23" s="66" t="s">
        <v>49</v>
      </c>
      <c r="O23" s="69">
        <v>4</v>
      </c>
      <c r="P23" s="101"/>
      <c r="Q23" s="22"/>
      <c r="R23" s="23"/>
    </row>
    <row r="24" spans="1:18" ht="43.5" x14ac:dyDescent="0.35">
      <c r="A24" s="100" t="s">
        <v>14</v>
      </c>
      <c r="B24" s="19"/>
      <c r="C24" s="30"/>
      <c r="D24" s="20"/>
      <c r="E24" s="19"/>
      <c r="F24" s="30"/>
      <c r="G24" s="20"/>
      <c r="H24" s="22"/>
      <c r="I24" s="23"/>
      <c r="J24" s="40"/>
      <c r="K24" s="19" t="s">
        <v>50</v>
      </c>
      <c r="L24" s="30">
        <v>3</v>
      </c>
      <c r="M24" s="20"/>
      <c r="N24" s="19"/>
      <c r="O24" s="30"/>
      <c r="P24" s="20"/>
      <c r="Q24" s="22"/>
      <c r="R24" s="23"/>
    </row>
    <row r="25" spans="1:18" s="58" customFormat="1" ht="62.5" customHeight="1" x14ac:dyDescent="0.35">
      <c r="A25" s="106"/>
      <c r="B25" s="91" t="s">
        <v>181</v>
      </c>
      <c r="C25" s="92">
        <v>0</v>
      </c>
      <c r="D25" s="93" t="s">
        <v>51</v>
      </c>
      <c r="E25" s="91"/>
      <c r="F25" s="92"/>
      <c r="G25" s="93"/>
      <c r="H25" s="94"/>
      <c r="I25" s="93"/>
      <c r="J25" s="95"/>
      <c r="K25" s="91"/>
      <c r="L25" s="92"/>
      <c r="M25" s="93"/>
      <c r="N25" s="91"/>
      <c r="O25" s="92"/>
      <c r="P25" s="93"/>
      <c r="Q25" s="94"/>
      <c r="R25" s="93"/>
    </row>
    <row r="26" spans="1:18" ht="30" customHeight="1" thickBot="1" x14ac:dyDescent="0.4">
      <c r="B26" s="36" t="s">
        <v>52</v>
      </c>
      <c r="C26" s="21">
        <f>SUM(C16:C24)</f>
        <v>19</v>
      </c>
      <c r="D26" s="21"/>
      <c r="E26" s="36" t="s">
        <v>52</v>
      </c>
      <c r="F26" s="21">
        <f>SUM(F16:F24)</f>
        <v>19</v>
      </c>
      <c r="G26" s="21"/>
      <c r="H26" s="37" t="s">
        <v>52</v>
      </c>
      <c r="I26" s="21">
        <f>SUM(I16:I24)</f>
        <v>0</v>
      </c>
      <c r="J26" s="31"/>
      <c r="K26" s="36" t="s">
        <v>52</v>
      </c>
      <c r="L26" s="21">
        <f>SUM(L16:L24)</f>
        <v>19</v>
      </c>
      <c r="M26" s="21"/>
      <c r="N26" s="36" t="s">
        <v>52</v>
      </c>
      <c r="O26" s="21">
        <f>SUM(O16:O24)</f>
        <v>18</v>
      </c>
      <c r="P26" s="21"/>
      <c r="Q26" s="37" t="s">
        <v>52</v>
      </c>
      <c r="R26" s="21">
        <f>SUM(R16:R24)</f>
        <v>0</v>
      </c>
    </row>
    <row r="27" spans="1:18" ht="20.149999999999999" customHeight="1" x14ac:dyDescent="0.35"/>
    <row r="28" spans="1:18" ht="20.149999999999999" customHeight="1" thickBot="1" x14ac:dyDescent="0.4"/>
    <row r="29" spans="1:18" ht="20.149999999999999" customHeight="1" thickBot="1" x14ac:dyDescent="0.5">
      <c r="B29" s="142" t="s">
        <v>53</v>
      </c>
      <c r="C29" s="143"/>
      <c r="D29" s="144"/>
      <c r="E29" s="144"/>
      <c r="F29" s="144"/>
      <c r="G29" s="144"/>
      <c r="H29" s="145"/>
      <c r="I29" s="146"/>
      <c r="J29" s="35"/>
      <c r="K29" s="129" t="s">
        <v>54</v>
      </c>
      <c r="L29" s="130"/>
      <c r="M29" s="130"/>
      <c r="N29" s="130"/>
      <c r="O29" s="130"/>
      <c r="P29" s="130"/>
      <c r="Q29" s="130"/>
      <c r="R29" s="131"/>
    </row>
    <row r="30" spans="1:18" ht="20.149999999999999" customHeight="1" x14ac:dyDescent="0.35">
      <c r="B30" s="132" t="s">
        <v>21</v>
      </c>
      <c r="C30" s="133"/>
      <c r="D30" s="134"/>
      <c r="E30" s="132" t="s">
        <v>22</v>
      </c>
      <c r="F30" s="133"/>
      <c r="G30" s="149"/>
      <c r="H30" s="135" t="s">
        <v>23</v>
      </c>
      <c r="I30" s="136"/>
      <c r="J30" s="38"/>
      <c r="K30" s="132" t="s">
        <v>21</v>
      </c>
      <c r="L30" s="133"/>
      <c r="M30" s="134"/>
      <c r="N30" s="132" t="s">
        <v>22</v>
      </c>
      <c r="O30" s="133"/>
      <c r="P30" s="134"/>
      <c r="Q30" s="135" t="s">
        <v>23</v>
      </c>
      <c r="R30" s="136"/>
    </row>
    <row r="31" spans="1:18" ht="20.149999999999999" customHeight="1" x14ac:dyDescent="0.35">
      <c r="B31" s="9" t="s">
        <v>24</v>
      </c>
      <c r="C31" s="25" t="s">
        <v>25</v>
      </c>
      <c r="D31" s="33" t="s">
        <v>26</v>
      </c>
      <c r="E31" s="9" t="s">
        <v>24</v>
      </c>
      <c r="F31" s="25" t="s">
        <v>25</v>
      </c>
      <c r="G31" s="51" t="s">
        <v>26</v>
      </c>
      <c r="H31" s="8" t="s">
        <v>24</v>
      </c>
      <c r="I31" s="10" t="s">
        <v>25</v>
      </c>
      <c r="J31" s="39"/>
      <c r="K31" s="9" t="s">
        <v>24</v>
      </c>
      <c r="L31" s="25" t="s">
        <v>25</v>
      </c>
      <c r="M31" s="33" t="s">
        <v>26</v>
      </c>
      <c r="N31" s="9" t="s">
        <v>24</v>
      </c>
      <c r="O31" s="25" t="s">
        <v>25</v>
      </c>
      <c r="P31" s="51" t="s">
        <v>26</v>
      </c>
      <c r="Q31" s="8" t="s">
        <v>24</v>
      </c>
      <c r="R31" s="10" t="s">
        <v>25</v>
      </c>
    </row>
    <row r="32" spans="1:18" ht="46.5" customHeight="1" x14ac:dyDescent="0.35">
      <c r="A32" s="112" t="s">
        <v>6</v>
      </c>
      <c r="B32" s="61" t="s">
        <v>55</v>
      </c>
      <c r="C32" s="62">
        <v>4</v>
      </c>
      <c r="D32" s="12" t="s">
        <v>40</v>
      </c>
      <c r="E32" s="11"/>
      <c r="F32" s="26"/>
      <c r="G32" s="12"/>
      <c r="H32" s="22"/>
      <c r="I32" s="23"/>
      <c r="J32" s="40"/>
      <c r="K32" s="11"/>
      <c r="L32" s="26"/>
      <c r="M32" s="12"/>
      <c r="N32" s="11"/>
      <c r="O32" s="26"/>
      <c r="P32" s="12"/>
      <c r="Q32" s="22"/>
      <c r="R32" s="23"/>
    </row>
    <row r="33" spans="1:18" ht="47.5" customHeight="1" x14ac:dyDescent="0.35">
      <c r="A33" s="47" t="s">
        <v>11</v>
      </c>
      <c r="B33" s="15" t="s">
        <v>56</v>
      </c>
      <c r="C33" s="28">
        <v>2</v>
      </c>
      <c r="D33" s="16"/>
      <c r="E33" s="15"/>
      <c r="F33" s="28"/>
      <c r="G33" s="16"/>
      <c r="H33" s="64" t="s">
        <v>57</v>
      </c>
      <c r="I33" s="16">
        <v>5</v>
      </c>
      <c r="J33" s="40"/>
      <c r="K33" s="15"/>
      <c r="L33" s="28"/>
      <c r="M33" s="16"/>
      <c r="N33" s="15"/>
      <c r="O33" s="28"/>
      <c r="P33" s="16"/>
      <c r="Q33" s="22"/>
      <c r="R33" s="23"/>
    </row>
    <row r="34" spans="1:18" ht="30" customHeight="1" x14ac:dyDescent="0.35">
      <c r="A34" s="147" t="s">
        <v>13</v>
      </c>
      <c r="B34" s="66" t="s">
        <v>58</v>
      </c>
      <c r="C34" s="69">
        <v>4</v>
      </c>
      <c r="D34" s="101"/>
      <c r="E34" s="66" t="s">
        <v>59</v>
      </c>
      <c r="F34" s="69">
        <v>4</v>
      </c>
      <c r="G34" s="18"/>
      <c r="H34" s="22"/>
      <c r="I34" s="23"/>
      <c r="J34" s="40"/>
      <c r="K34" s="66" t="s">
        <v>179</v>
      </c>
      <c r="L34" s="29">
        <v>4</v>
      </c>
      <c r="M34" s="18"/>
      <c r="N34" s="17" t="s">
        <v>179</v>
      </c>
      <c r="O34" s="29">
        <v>4</v>
      </c>
      <c r="P34" s="18"/>
      <c r="Q34" s="22"/>
      <c r="R34" s="23"/>
    </row>
    <row r="35" spans="1:18" ht="30" customHeight="1" x14ac:dyDescent="0.35">
      <c r="A35" s="148"/>
      <c r="B35" s="66"/>
      <c r="C35" s="69"/>
      <c r="D35" s="101"/>
      <c r="E35" s="66" t="s">
        <v>62</v>
      </c>
      <c r="F35" s="69">
        <v>4</v>
      </c>
      <c r="G35" s="18"/>
      <c r="H35" s="22"/>
      <c r="I35" s="23"/>
      <c r="J35" s="40"/>
      <c r="K35" s="66"/>
      <c r="L35" s="29"/>
      <c r="M35" s="18"/>
      <c r="N35" s="17"/>
      <c r="O35" s="29"/>
      <c r="P35" s="18"/>
      <c r="Q35" s="22"/>
      <c r="R35" s="23"/>
    </row>
    <row r="36" spans="1:18" ht="43.5" x14ac:dyDescent="0.35">
      <c r="A36" s="59" t="s">
        <v>14</v>
      </c>
      <c r="B36" s="19" t="s">
        <v>63</v>
      </c>
      <c r="C36" s="30">
        <v>3</v>
      </c>
      <c r="D36" s="20"/>
      <c r="E36" s="19" t="s">
        <v>64</v>
      </c>
      <c r="F36" s="30">
        <v>4</v>
      </c>
      <c r="G36" s="20"/>
      <c r="H36" s="22"/>
      <c r="I36" s="23"/>
      <c r="J36" s="40"/>
      <c r="K36" s="19" t="s">
        <v>65</v>
      </c>
      <c r="L36" s="30">
        <v>4</v>
      </c>
      <c r="M36" s="20"/>
      <c r="N36" s="19" t="s">
        <v>66</v>
      </c>
      <c r="O36" s="30">
        <v>4</v>
      </c>
      <c r="P36" s="20"/>
      <c r="Q36" s="22"/>
      <c r="R36" s="23"/>
    </row>
    <row r="37" spans="1:18" ht="43.5" x14ac:dyDescent="0.35">
      <c r="A37" s="96"/>
      <c r="B37" s="86" t="s">
        <v>67</v>
      </c>
      <c r="C37" s="87">
        <v>4</v>
      </c>
      <c r="D37" s="88"/>
      <c r="E37" s="19" t="s">
        <v>68</v>
      </c>
      <c r="F37" s="87">
        <v>4</v>
      </c>
      <c r="G37" s="88"/>
      <c r="H37" s="89"/>
      <c r="I37" s="90"/>
      <c r="J37" s="40"/>
      <c r="K37" s="86"/>
      <c r="L37" s="87"/>
      <c r="M37" s="88"/>
      <c r="N37" s="86"/>
      <c r="O37" s="87"/>
      <c r="P37" s="88"/>
      <c r="Q37" s="89"/>
      <c r="R37" s="90"/>
    </row>
    <row r="38" spans="1:18" ht="30" customHeight="1" thickBot="1" x14ac:dyDescent="0.4">
      <c r="B38" s="36" t="s">
        <v>52</v>
      </c>
      <c r="C38" s="21">
        <f>SUM(C32:C37)</f>
        <v>17</v>
      </c>
      <c r="D38" s="21"/>
      <c r="E38" s="36" t="s">
        <v>52</v>
      </c>
      <c r="F38" s="21">
        <f>SUM(F32:F37)</f>
        <v>16</v>
      </c>
      <c r="G38" s="21"/>
      <c r="H38" s="37" t="s">
        <v>52</v>
      </c>
      <c r="I38" s="21">
        <f>SUM(I32:I37)</f>
        <v>5</v>
      </c>
      <c r="J38" s="31"/>
      <c r="K38" s="36" t="s">
        <v>52</v>
      </c>
      <c r="L38" s="21">
        <f>SUM(L32:L37)</f>
        <v>8</v>
      </c>
      <c r="M38" s="21"/>
      <c r="N38" s="36" t="s">
        <v>52</v>
      </c>
      <c r="O38" s="21">
        <f>SUM(O32:O37)</f>
        <v>8</v>
      </c>
      <c r="P38" s="21"/>
      <c r="Q38" s="37" t="s">
        <v>52</v>
      </c>
      <c r="R38" s="21">
        <f>SUM(R32:R36)</f>
        <v>0</v>
      </c>
    </row>
  </sheetData>
  <mergeCells count="43">
    <mergeCell ref="A34:A35"/>
    <mergeCell ref="B30:D30"/>
    <mergeCell ref="E30:G30"/>
    <mergeCell ref="H30:I30"/>
    <mergeCell ref="K30:M30"/>
    <mergeCell ref="N30:P30"/>
    <mergeCell ref="Q30:R30"/>
    <mergeCell ref="A16:A19"/>
    <mergeCell ref="A20:A21"/>
    <mergeCell ref="B29:I29"/>
    <mergeCell ref="K29:R29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M2:Q2"/>
    <mergeCell ref="C2:D2"/>
    <mergeCell ref="F2:G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8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47C7-4D83-40A6-864C-D3C1D676347C}">
  <dimension ref="A1:R37"/>
  <sheetViews>
    <sheetView tabSelected="1" zoomScale="60" zoomScaleNormal="6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9.453125" customWidth="1"/>
    <col min="6" max="6" width="10.54296875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19.1796875" customWidth="1"/>
    <col min="15" max="15" width="10.1796875" customWidth="1"/>
    <col min="16" max="16" width="15.179687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>
        <v>53</v>
      </c>
      <c r="D3" s="118"/>
      <c r="E3" s="52">
        <f>SUM(C16:C19,F16:F19,L16:L19,O16:O19,C30)</f>
        <v>53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SUM(C20:C21,F20:F21,L20:L21,O20,)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10</v>
      </c>
      <c r="D5" s="118"/>
      <c r="E5" s="52">
        <f>SUM(O22,C31,I31)</f>
        <v>10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23</v>
      </c>
      <c r="D6" s="118"/>
      <c r="E6" s="52">
        <f>SUM(C32:C33,F32:F33,L32,O32)</f>
        <v>23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SUM(L23,C34,F34:F36,L34,O34)</f>
        <v>26</v>
      </c>
      <c r="F7" s="123"/>
      <c r="G7" s="124"/>
      <c r="I7" s="41" t="s">
        <v>169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SUM(C4:C5,C7, 52, 24)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178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x14ac:dyDescent="0.35">
      <c r="B12" s="60" t="s">
        <v>18</v>
      </c>
    </row>
    <row r="13" spans="1:18" ht="20.149999999999999" customHeight="1" x14ac:dyDescent="0.4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11" t="s">
        <v>32</v>
      </c>
      <c r="O16" s="26">
        <v>4</v>
      </c>
      <c r="P16" s="12" t="s">
        <v>33</v>
      </c>
      <c r="Q16" s="22"/>
      <c r="R16" s="23"/>
    </row>
    <row r="17" spans="1:18" ht="30" customHeight="1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11" t="s">
        <v>39</v>
      </c>
      <c r="O17" s="26">
        <v>4</v>
      </c>
      <c r="P17" s="12" t="s">
        <v>40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/>
      <c r="L18" s="26"/>
      <c r="M18" s="12"/>
      <c r="N18" s="11" t="s">
        <v>175</v>
      </c>
      <c r="O18" s="26">
        <v>4</v>
      </c>
      <c r="P18" s="50" t="s">
        <v>74</v>
      </c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45</v>
      </c>
      <c r="F19" s="26">
        <v>3</v>
      </c>
      <c r="G19" s="12" t="s">
        <v>46</v>
      </c>
      <c r="H19" s="22"/>
      <c r="I19" s="23"/>
      <c r="J19" s="40"/>
      <c r="K19" s="11"/>
      <c r="L19" s="26"/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47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30" customHeight="1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48</v>
      </c>
      <c r="O22" s="28">
        <v>3</v>
      </c>
      <c r="P22" s="16" t="s">
        <v>46</v>
      </c>
      <c r="Q22" s="22"/>
      <c r="R22" s="23"/>
    </row>
    <row r="23" spans="1:18" ht="43.5" x14ac:dyDescent="0.35">
      <c r="A23" s="100" t="s">
        <v>14</v>
      </c>
      <c r="B23" s="19"/>
      <c r="C23" s="30"/>
      <c r="D23" s="20"/>
      <c r="E23" s="19"/>
      <c r="F23" s="30"/>
      <c r="G23" s="20"/>
      <c r="H23" s="22"/>
      <c r="I23" s="23"/>
      <c r="J23" s="40"/>
      <c r="K23" s="19" t="s">
        <v>50</v>
      </c>
      <c r="L23" s="30">
        <v>3</v>
      </c>
      <c r="M23" s="20"/>
      <c r="N23" s="19"/>
      <c r="O23" s="30"/>
      <c r="P23" s="20"/>
      <c r="Q23" s="22"/>
      <c r="R23" s="23"/>
    </row>
    <row r="24" spans="1:18" ht="58.5" customHeight="1" x14ac:dyDescent="0.35">
      <c r="A24" s="106"/>
      <c r="B24" s="91" t="s">
        <v>181</v>
      </c>
      <c r="C24" s="92">
        <v>0</v>
      </c>
      <c r="D24" s="93" t="s">
        <v>51</v>
      </c>
      <c r="E24" s="91"/>
      <c r="F24" s="92"/>
      <c r="G24" s="93"/>
      <c r="H24" s="94"/>
      <c r="I24" s="93"/>
      <c r="J24" s="95"/>
      <c r="K24" s="91"/>
      <c r="L24" s="92"/>
      <c r="M24" s="93"/>
      <c r="N24" s="91"/>
      <c r="O24" s="92"/>
      <c r="P24" s="93"/>
      <c r="Q24" s="94"/>
      <c r="R24" s="93"/>
    </row>
    <row r="25" spans="1:18" ht="20.149999999999999" customHeight="1" x14ac:dyDescent="0.35">
      <c r="B25" s="36" t="s">
        <v>52</v>
      </c>
      <c r="C25" s="21">
        <f>SUM(C16:C23)</f>
        <v>19</v>
      </c>
      <c r="D25" s="21"/>
      <c r="E25" s="36" t="s">
        <v>52</v>
      </c>
      <c r="F25" s="21">
        <f>SUM(F16:F23)</f>
        <v>19</v>
      </c>
      <c r="G25" s="21"/>
      <c r="H25" s="37" t="s">
        <v>52</v>
      </c>
      <c r="I25" s="21">
        <f>SUM(I16:I23)</f>
        <v>0</v>
      </c>
      <c r="J25" s="31"/>
      <c r="K25" s="36" t="s">
        <v>52</v>
      </c>
      <c r="L25" s="21">
        <f>SUM(L16:L23)</f>
        <v>16</v>
      </c>
      <c r="M25" s="21"/>
      <c r="N25" s="36" t="s">
        <v>52</v>
      </c>
      <c r="O25" s="21">
        <f>SUM(O16:O23)</f>
        <v>18</v>
      </c>
      <c r="P25" s="21"/>
      <c r="Q25" s="37" t="s">
        <v>52</v>
      </c>
      <c r="R25" s="21">
        <f>SUM(R16:R23)</f>
        <v>0</v>
      </c>
    </row>
    <row r="26" spans="1:18" ht="20.149999999999999" customHeight="1" x14ac:dyDescent="0.35"/>
    <row r="27" spans="1:18" ht="20.149999999999999" customHeight="1" x14ac:dyDescent="0.45">
      <c r="B27" s="142" t="s">
        <v>53</v>
      </c>
      <c r="C27" s="143"/>
      <c r="D27" s="144"/>
      <c r="E27" s="144"/>
      <c r="F27" s="144"/>
      <c r="G27" s="144"/>
      <c r="H27" s="145"/>
      <c r="I27" s="146"/>
      <c r="J27" s="35"/>
      <c r="K27" s="129" t="s">
        <v>54</v>
      </c>
      <c r="L27" s="130"/>
      <c r="M27" s="130"/>
      <c r="N27" s="130"/>
      <c r="O27" s="130"/>
      <c r="P27" s="130"/>
      <c r="Q27" s="130"/>
      <c r="R27" s="131"/>
    </row>
    <row r="28" spans="1:18" ht="20.149999999999999" customHeight="1" x14ac:dyDescent="0.35">
      <c r="B28" s="132" t="s">
        <v>21</v>
      </c>
      <c r="C28" s="133"/>
      <c r="D28" s="134"/>
      <c r="E28" s="132" t="s">
        <v>22</v>
      </c>
      <c r="F28" s="133"/>
      <c r="G28" s="149"/>
      <c r="H28" s="135" t="s">
        <v>23</v>
      </c>
      <c r="I28" s="136"/>
      <c r="J28" s="38"/>
      <c r="K28" s="132" t="s">
        <v>21</v>
      </c>
      <c r="L28" s="133"/>
      <c r="M28" s="134"/>
      <c r="N28" s="132" t="s">
        <v>22</v>
      </c>
      <c r="O28" s="133"/>
      <c r="P28" s="134"/>
      <c r="Q28" s="135" t="s">
        <v>23</v>
      </c>
      <c r="R28" s="136"/>
    </row>
    <row r="29" spans="1:18" ht="20.149999999999999" customHeight="1" x14ac:dyDescent="0.35">
      <c r="B29" s="9" t="s">
        <v>24</v>
      </c>
      <c r="C29" s="25" t="s">
        <v>25</v>
      </c>
      <c r="D29" s="33" t="s">
        <v>26</v>
      </c>
      <c r="E29" s="9" t="s">
        <v>24</v>
      </c>
      <c r="F29" s="25" t="s">
        <v>25</v>
      </c>
      <c r="G29" s="51" t="s">
        <v>26</v>
      </c>
      <c r="H29" s="8" t="s">
        <v>24</v>
      </c>
      <c r="I29" s="10" t="s">
        <v>25</v>
      </c>
      <c r="J29" s="39"/>
      <c r="K29" s="9" t="s">
        <v>24</v>
      </c>
      <c r="L29" s="25" t="s">
        <v>25</v>
      </c>
      <c r="M29" s="33" t="s">
        <v>26</v>
      </c>
      <c r="N29" s="9" t="s">
        <v>24</v>
      </c>
      <c r="O29" s="25" t="s">
        <v>25</v>
      </c>
      <c r="P29" s="51" t="s">
        <v>26</v>
      </c>
      <c r="Q29" s="8" t="s">
        <v>24</v>
      </c>
      <c r="R29" s="10" t="s">
        <v>25</v>
      </c>
    </row>
    <row r="30" spans="1:18" ht="46.5" customHeight="1" x14ac:dyDescent="0.35">
      <c r="A30" s="112" t="s">
        <v>6</v>
      </c>
      <c r="B30" s="61" t="s">
        <v>176</v>
      </c>
      <c r="C30" s="62">
        <v>4</v>
      </c>
      <c r="D30" s="12" t="s">
        <v>177</v>
      </c>
      <c r="E30" s="11"/>
      <c r="F30" s="26"/>
      <c r="G30" s="12"/>
      <c r="H30" s="22"/>
      <c r="I30" s="23"/>
      <c r="J30" s="40"/>
      <c r="K30" s="11"/>
      <c r="L30" s="26"/>
      <c r="M30" s="12"/>
      <c r="N30" s="11"/>
      <c r="O30" s="26"/>
      <c r="P30" s="12"/>
      <c r="Q30" s="22"/>
      <c r="R30" s="23"/>
    </row>
    <row r="31" spans="1:18" ht="47.5" customHeight="1" x14ac:dyDescent="0.35">
      <c r="A31" s="47" t="s">
        <v>11</v>
      </c>
      <c r="B31" s="15" t="s">
        <v>56</v>
      </c>
      <c r="C31" s="28">
        <v>2</v>
      </c>
      <c r="D31" s="16"/>
      <c r="E31" s="15"/>
      <c r="F31" s="28"/>
      <c r="G31" s="16"/>
      <c r="H31" s="64" t="s">
        <v>57</v>
      </c>
      <c r="I31" s="16">
        <v>5</v>
      </c>
      <c r="J31" s="40"/>
      <c r="K31" s="15"/>
      <c r="L31" s="28"/>
      <c r="M31" s="16"/>
      <c r="N31" s="15"/>
      <c r="O31" s="28"/>
      <c r="P31" s="16"/>
      <c r="Q31" s="22"/>
      <c r="R31" s="23"/>
    </row>
    <row r="32" spans="1:18" ht="30" customHeight="1" x14ac:dyDescent="0.35">
      <c r="A32" s="147" t="s">
        <v>13</v>
      </c>
      <c r="B32" s="66" t="s">
        <v>172</v>
      </c>
      <c r="C32" s="69">
        <v>4</v>
      </c>
      <c r="D32" s="101"/>
      <c r="E32" s="66" t="s">
        <v>59</v>
      </c>
      <c r="F32" s="69">
        <v>4</v>
      </c>
      <c r="G32" s="18"/>
      <c r="H32" s="22"/>
      <c r="I32" s="23"/>
      <c r="J32" s="40"/>
      <c r="K32" s="66" t="s">
        <v>60</v>
      </c>
      <c r="L32" s="29">
        <v>4</v>
      </c>
      <c r="M32" s="18"/>
      <c r="N32" s="17" t="s">
        <v>61</v>
      </c>
      <c r="O32" s="29">
        <v>4</v>
      </c>
      <c r="P32" s="18"/>
      <c r="Q32" s="22"/>
      <c r="R32" s="23"/>
    </row>
    <row r="33" spans="1:18" ht="30" customHeight="1" x14ac:dyDescent="0.35">
      <c r="A33" s="148"/>
      <c r="B33" s="66" t="s">
        <v>58</v>
      </c>
      <c r="C33" s="69">
        <v>4</v>
      </c>
      <c r="D33" s="101"/>
      <c r="E33" s="66" t="s">
        <v>62</v>
      </c>
      <c r="F33" s="69">
        <v>3</v>
      </c>
      <c r="G33" s="18"/>
      <c r="H33" s="22"/>
      <c r="I33" s="23"/>
      <c r="J33" s="40"/>
      <c r="K33" s="66"/>
      <c r="L33" s="29"/>
      <c r="M33" s="18"/>
      <c r="N33" s="17"/>
      <c r="O33" s="29"/>
      <c r="P33" s="18"/>
      <c r="Q33" s="22"/>
      <c r="R33" s="23"/>
    </row>
    <row r="34" spans="1:18" ht="43.5" x14ac:dyDescent="0.35">
      <c r="A34" s="59" t="s">
        <v>14</v>
      </c>
      <c r="B34" s="19" t="s">
        <v>63</v>
      </c>
      <c r="C34" s="30">
        <v>3</v>
      </c>
      <c r="D34" s="20"/>
      <c r="E34" s="19" t="s">
        <v>67</v>
      </c>
      <c r="F34" s="30">
        <v>4</v>
      </c>
      <c r="G34" s="20"/>
      <c r="H34" s="22"/>
      <c r="I34" s="23"/>
      <c r="J34" s="40"/>
      <c r="K34" s="19" t="s">
        <v>65</v>
      </c>
      <c r="L34" s="30">
        <v>4</v>
      </c>
      <c r="M34" s="20"/>
      <c r="N34" s="19" t="s">
        <v>66</v>
      </c>
      <c r="O34" s="30">
        <v>4</v>
      </c>
      <c r="P34" s="20"/>
      <c r="Q34" s="22"/>
      <c r="R34" s="23"/>
    </row>
    <row r="35" spans="1:18" ht="30" customHeight="1" x14ac:dyDescent="0.35">
      <c r="A35" s="96"/>
      <c r="B35" s="86"/>
      <c r="C35" s="87"/>
      <c r="D35" s="88"/>
      <c r="E35" s="19" t="s">
        <v>64</v>
      </c>
      <c r="F35" s="87">
        <v>4</v>
      </c>
      <c r="G35" s="88"/>
      <c r="H35" s="89"/>
      <c r="I35" s="90"/>
      <c r="J35" s="40"/>
      <c r="K35" s="86"/>
      <c r="L35" s="87"/>
      <c r="M35" s="88"/>
      <c r="N35" s="86"/>
      <c r="O35" s="87"/>
      <c r="P35" s="88"/>
      <c r="Q35" s="89"/>
      <c r="R35" s="90"/>
    </row>
    <row r="36" spans="1:18" ht="30" customHeight="1" x14ac:dyDescent="0.35">
      <c r="A36" s="96"/>
      <c r="B36" s="86"/>
      <c r="C36" s="87"/>
      <c r="D36" s="88"/>
      <c r="E36" s="19" t="s">
        <v>68</v>
      </c>
      <c r="F36" s="87">
        <v>4</v>
      </c>
      <c r="G36" s="88"/>
      <c r="H36" s="89"/>
      <c r="I36" s="90"/>
      <c r="J36" s="40"/>
      <c r="K36" s="86"/>
      <c r="L36" s="87"/>
      <c r="M36" s="88"/>
      <c r="N36" s="86"/>
      <c r="O36" s="87"/>
      <c r="P36" s="88"/>
      <c r="Q36" s="89"/>
      <c r="R36" s="90"/>
    </row>
    <row r="37" spans="1:18" ht="15" thickBot="1" x14ac:dyDescent="0.4">
      <c r="B37" s="36" t="s">
        <v>52</v>
      </c>
      <c r="C37" s="21">
        <f>SUM(C30:C35)</f>
        <v>17</v>
      </c>
      <c r="D37" s="21"/>
      <c r="E37" s="36" t="s">
        <v>52</v>
      </c>
      <c r="F37" s="21">
        <f>SUM(F30:F36)</f>
        <v>19</v>
      </c>
      <c r="G37" s="21"/>
      <c r="H37" s="37" t="s">
        <v>52</v>
      </c>
      <c r="I37" s="21">
        <f>SUM(I30:I35)</f>
        <v>5</v>
      </c>
      <c r="J37" s="31"/>
      <c r="K37" s="36" t="s">
        <v>52</v>
      </c>
      <c r="L37" s="21">
        <f>SUM(L30:L35)</f>
        <v>8</v>
      </c>
      <c r="M37" s="21"/>
      <c r="N37" s="36" t="s">
        <v>52</v>
      </c>
      <c r="O37" s="21">
        <f>SUM(O30:O35)</f>
        <v>8</v>
      </c>
      <c r="P37" s="21"/>
      <c r="Q37" s="37" t="s">
        <v>52</v>
      </c>
      <c r="R37" s="21">
        <f>SUM(R30:R34)</f>
        <v>0</v>
      </c>
    </row>
  </sheetData>
  <mergeCells count="43">
    <mergeCell ref="C2:D2"/>
    <mergeCell ref="F2:G2"/>
    <mergeCell ref="M2:Q2"/>
    <mergeCell ref="C3:D3"/>
    <mergeCell ref="F3:G3"/>
    <mergeCell ref="J3:K3"/>
    <mergeCell ref="C4:D4"/>
    <mergeCell ref="F4:G4"/>
    <mergeCell ref="J4:K4"/>
    <mergeCell ref="C5:D5"/>
    <mergeCell ref="F5:G5"/>
    <mergeCell ref="J5:K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3:I13"/>
    <mergeCell ref="K13:R13"/>
    <mergeCell ref="B14:D14"/>
    <mergeCell ref="E14:G14"/>
    <mergeCell ref="H14:I14"/>
    <mergeCell ref="K14:M14"/>
    <mergeCell ref="N14:P14"/>
    <mergeCell ref="Q14:R14"/>
    <mergeCell ref="Q28:R28"/>
    <mergeCell ref="A32:A33"/>
    <mergeCell ref="A16:A19"/>
    <mergeCell ref="A20:A21"/>
    <mergeCell ref="B27:I27"/>
    <mergeCell ref="K27:R27"/>
    <mergeCell ref="B28:D28"/>
    <mergeCell ref="E28:G28"/>
    <mergeCell ref="H28:I28"/>
    <mergeCell ref="K28:M28"/>
    <mergeCell ref="N28:P28"/>
  </mergeCells>
  <pageMargins left="0.33" right="0.31" top="0.48" bottom="0.74803149606299213" header="0.31496062992125984" footer="0.31496062992125984"/>
  <pageSetup paperSize="9" scale="58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A04B-0A0C-4087-82BE-7F737943E968}">
  <dimension ref="A1:R37"/>
  <sheetViews>
    <sheetView topLeftCell="A4" zoomScale="70" zoomScaleNormal="70" zoomScaleSheetLayoutView="100" workbookViewId="0">
      <selection activeCell="I10" sqref="I10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9.453125" customWidth="1"/>
    <col min="6" max="6" width="10.54296875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19.1796875" customWidth="1"/>
    <col min="15" max="15" width="10.1796875" customWidth="1"/>
    <col min="16" max="16" width="15.179687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>
        <v>52</v>
      </c>
      <c r="D3" s="118"/>
      <c r="E3" s="52">
        <f>SUM(C16:C19,F16:F19,L16:L17,O16:O18,F31)</f>
        <v>52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SUM(C20:C21,F20:F21,L20:L21,O20,)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15</v>
      </c>
      <c r="D5" s="118"/>
      <c r="E5" s="52">
        <f>SUM(O22,C32,L32)</f>
        <v>15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19</v>
      </c>
      <c r="D6" s="118"/>
      <c r="E6" s="52">
        <f>SUM(C33:C34,F33:F34,O33)</f>
        <v>19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SUM(L24,C35:C36,F35:F36,O35:O36)</f>
        <v>26</v>
      </c>
      <c r="F7" s="123"/>
      <c r="G7" s="124"/>
      <c r="I7" s="41" t="s">
        <v>168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SUM(C4:C5,C7, 52, 19)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182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x14ac:dyDescent="0.35">
      <c r="B12" s="60" t="s">
        <v>18</v>
      </c>
    </row>
    <row r="13" spans="1:18" ht="20.149999999999999" customHeight="1" x14ac:dyDescent="0.4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11" t="s">
        <v>32</v>
      </c>
      <c r="O16" s="26">
        <v>4</v>
      </c>
      <c r="P16" s="12" t="s">
        <v>33</v>
      </c>
      <c r="Q16" s="22"/>
      <c r="R16" s="23"/>
    </row>
    <row r="17" spans="1:18" ht="43.5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11" t="s">
        <v>39</v>
      </c>
      <c r="O17" s="26">
        <v>4</v>
      </c>
      <c r="P17" s="12" t="s">
        <v>40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/>
      <c r="L18" s="26"/>
      <c r="M18" s="12"/>
      <c r="N18" s="11" t="s">
        <v>170</v>
      </c>
      <c r="O18" s="26">
        <v>4</v>
      </c>
      <c r="P18" s="50" t="s">
        <v>171</v>
      </c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45</v>
      </c>
      <c r="F19" s="26">
        <v>3</v>
      </c>
      <c r="G19" s="12" t="s">
        <v>46</v>
      </c>
      <c r="H19" s="22"/>
      <c r="I19" s="23"/>
      <c r="J19" s="40"/>
      <c r="K19" s="11"/>
      <c r="L19" s="26"/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47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30" customHeight="1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48</v>
      </c>
      <c r="O22" s="28">
        <v>3</v>
      </c>
      <c r="P22" s="16" t="s">
        <v>46</v>
      </c>
      <c r="Q22" s="22"/>
      <c r="R22" s="23"/>
    </row>
    <row r="23" spans="1:18" ht="30" customHeight="1" x14ac:dyDescent="0.35">
      <c r="A23" s="99" t="s">
        <v>13</v>
      </c>
      <c r="B23" s="66"/>
      <c r="C23" s="69"/>
      <c r="D23" s="101"/>
      <c r="E23" s="66"/>
      <c r="F23" s="69"/>
      <c r="G23" s="101"/>
      <c r="H23" s="102"/>
      <c r="I23" s="103"/>
      <c r="J23" s="104"/>
      <c r="K23" s="66"/>
      <c r="L23" s="69"/>
      <c r="M23" s="101"/>
      <c r="N23" s="66"/>
      <c r="O23" s="69"/>
      <c r="P23" s="101"/>
      <c r="Q23" s="22"/>
      <c r="R23" s="23"/>
    </row>
    <row r="24" spans="1:18" ht="43.5" x14ac:dyDescent="0.35">
      <c r="A24" s="100" t="s">
        <v>14</v>
      </c>
      <c r="B24" s="19"/>
      <c r="C24" s="30"/>
      <c r="D24" s="20"/>
      <c r="E24" s="19"/>
      <c r="F24" s="30"/>
      <c r="G24" s="20"/>
      <c r="H24" s="22"/>
      <c r="I24" s="23"/>
      <c r="J24" s="40"/>
      <c r="K24" s="19" t="s">
        <v>50</v>
      </c>
      <c r="L24" s="30">
        <v>3</v>
      </c>
      <c r="M24" s="20"/>
      <c r="N24" s="19"/>
      <c r="O24" s="30"/>
      <c r="P24" s="20"/>
      <c r="Q24" s="22"/>
      <c r="R24" s="23"/>
    </row>
    <row r="25" spans="1:18" ht="47" customHeight="1" x14ac:dyDescent="0.35">
      <c r="A25" s="106"/>
      <c r="B25" s="91" t="s">
        <v>181</v>
      </c>
      <c r="C25" s="92">
        <v>0</v>
      </c>
      <c r="D25" s="93" t="s">
        <v>51</v>
      </c>
      <c r="E25" s="91"/>
      <c r="F25" s="92"/>
      <c r="G25" s="93"/>
      <c r="H25" s="94"/>
      <c r="I25" s="93"/>
      <c r="J25" s="95"/>
      <c r="K25" s="91"/>
      <c r="L25" s="92"/>
      <c r="M25" s="93"/>
      <c r="N25" s="91"/>
      <c r="O25" s="92"/>
      <c r="P25" s="93"/>
      <c r="Q25" s="94"/>
      <c r="R25" s="93"/>
    </row>
    <row r="26" spans="1:18" ht="20.149999999999999" customHeight="1" x14ac:dyDescent="0.35">
      <c r="B26" s="36" t="s">
        <v>52</v>
      </c>
      <c r="C26" s="21">
        <f>SUM(C16:C24)</f>
        <v>19</v>
      </c>
      <c r="D26" s="21"/>
      <c r="E26" s="36" t="s">
        <v>52</v>
      </c>
      <c r="F26" s="21">
        <f>SUM(F16:F24)</f>
        <v>19</v>
      </c>
      <c r="G26" s="21"/>
      <c r="H26" s="37" t="s">
        <v>52</v>
      </c>
      <c r="I26" s="21">
        <f>SUM(I16:I24)</f>
        <v>0</v>
      </c>
      <c r="J26" s="31"/>
      <c r="K26" s="36" t="s">
        <v>52</v>
      </c>
      <c r="L26" s="21">
        <f>SUM(L16:L24)</f>
        <v>16</v>
      </c>
      <c r="M26" s="21"/>
      <c r="N26" s="36" t="s">
        <v>52</v>
      </c>
      <c r="O26" s="21">
        <f>SUM(O16:O24)</f>
        <v>18</v>
      </c>
      <c r="P26" s="21"/>
      <c r="Q26" s="37" t="s">
        <v>52</v>
      </c>
      <c r="R26" s="21">
        <f>SUM(R16:R24)</f>
        <v>0</v>
      </c>
    </row>
    <row r="27" spans="1:18" ht="20.149999999999999" customHeight="1" x14ac:dyDescent="0.35"/>
    <row r="28" spans="1:18" ht="20.149999999999999" customHeight="1" x14ac:dyDescent="0.45">
      <c r="B28" s="142" t="s">
        <v>53</v>
      </c>
      <c r="C28" s="143"/>
      <c r="D28" s="144"/>
      <c r="E28" s="144"/>
      <c r="F28" s="144"/>
      <c r="G28" s="144"/>
      <c r="H28" s="145"/>
      <c r="I28" s="146"/>
      <c r="J28" s="35"/>
      <c r="K28" s="129" t="s">
        <v>54</v>
      </c>
      <c r="L28" s="130"/>
      <c r="M28" s="130"/>
      <c r="N28" s="130"/>
      <c r="O28" s="130"/>
      <c r="P28" s="130"/>
      <c r="Q28" s="130"/>
      <c r="R28" s="131"/>
    </row>
    <row r="29" spans="1:18" ht="20.149999999999999" customHeight="1" x14ac:dyDescent="0.35">
      <c r="B29" s="132" t="s">
        <v>21</v>
      </c>
      <c r="C29" s="133"/>
      <c r="D29" s="134"/>
      <c r="E29" s="132" t="s">
        <v>22</v>
      </c>
      <c r="F29" s="133"/>
      <c r="G29" s="149"/>
      <c r="H29" s="135" t="s">
        <v>23</v>
      </c>
      <c r="I29" s="136"/>
      <c r="J29" s="38"/>
      <c r="K29" s="132" t="s">
        <v>21</v>
      </c>
      <c r="L29" s="133"/>
      <c r="M29" s="134"/>
      <c r="N29" s="132" t="s">
        <v>22</v>
      </c>
      <c r="O29" s="133"/>
      <c r="P29" s="134"/>
      <c r="Q29" s="135" t="s">
        <v>23</v>
      </c>
      <c r="R29" s="136"/>
    </row>
    <row r="30" spans="1:18" ht="20.149999999999999" customHeight="1" x14ac:dyDescent="0.35">
      <c r="B30" s="9" t="s">
        <v>24</v>
      </c>
      <c r="C30" s="25" t="s">
        <v>25</v>
      </c>
      <c r="D30" s="33" t="s">
        <v>26</v>
      </c>
      <c r="E30" s="9" t="s">
        <v>24</v>
      </c>
      <c r="F30" s="25" t="s">
        <v>25</v>
      </c>
      <c r="G30" s="51" t="s">
        <v>26</v>
      </c>
      <c r="H30" s="8" t="s">
        <v>24</v>
      </c>
      <c r="I30" s="10" t="s">
        <v>25</v>
      </c>
      <c r="J30" s="39"/>
      <c r="K30" s="9" t="s">
        <v>24</v>
      </c>
      <c r="L30" s="25" t="s">
        <v>25</v>
      </c>
      <c r="M30" s="33" t="s">
        <v>26</v>
      </c>
      <c r="N30" s="9" t="s">
        <v>24</v>
      </c>
      <c r="O30" s="25" t="s">
        <v>25</v>
      </c>
      <c r="P30" s="51" t="s">
        <v>26</v>
      </c>
      <c r="Q30" s="8" t="s">
        <v>24</v>
      </c>
      <c r="R30" s="10" t="s">
        <v>25</v>
      </c>
    </row>
    <row r="31" spans="1:18" ht="46.5" customHeight="1" x14ac:dyDescent="0.35">
      <c r="A31" s="112" t="s">
        <v>6</v>
      </c>
      <c r="B31" s="61"/>
      <c r="C31" s="62"/>
      <c r="D31" s="12"/>
      <c r="E31" s="11" t="s">
        <v>173</v>
      </c>
      <c r="F31" s="26">
        <v>3</v>
      </c>
      <c r="G31" s="12" t="s">
        <v>174</v>
      </c>
      <c r="H31" s="22"/>
      <c r="I31" s="23"/>
      <c r="J31" s="40"/>
      <c r="K31" s="11"/>
      <c r="L31" s="26"/>
      <c r="M31" s="12"/>
      <c r="N31" s="11"/>
      <c r="O31" s="26"/>
      <c r="P31" s="12"/>
      <c r="Q31" s="22"/>
      <c r="R31" s="23"/>
    </row>
    <row r="32" spans="1:18" ht="47.5" customHeight="1" x14ac:dyDescent="0.35">
      <c r="A32" s="47" t="s">
        <v>11</v>
      </c>
      <c r="B32" s="15" t="s">
        <v>56</v>
      </c>
      <c r="C32" s="28">
        <v>2</v>
      </c>
      <c r="D32" s="16"/>
      <c r="E32" s="15"/>
      <c r="F32" s="28"/>
      <c r="G32" s="16"/>
      <c r="H32" s="67"/>
      <c r="I32" s="68"/>
      <c r="J32" s="40"/>
      <c r="K32" s="15" t="s">
        <v>69</v>
      </c>
      <c r="L32" s="28">
        <v>10</v>
      </c>
      <c r="M32" s="16"/>
      <c r="N32" s="15"/>
      <c r="O32" s="28"/>
      <c r="P32" s="16"/>
      <c r="Q32" s="22"/>
      <c r="R32" s="23"/>
    </row>
    <row r="33" spans="1:18" ht="30" customHeight="1" x14ac:dyDescent="0.35">
      <c r="A33" s="147" t="s">
        <v>13</v>
      </c>
      <c r="B33" s="66" t="s">
        <v>172</v>
      </c>
      <c r="C33" s="69">
        <v>4</v>
      </c>
      <c r="D33" s="101"/>
      <c r="E33" s="66" t="s">
        <v>59</v>
      </c>
      <c r="F33" s="69">
        <v>4</v>
      </c>
      <c r="G33" s="18"/>
      <c r="H33" s="22"/>
      <c r="I33" s="23"/>
      <c r="J33" s="40"/>
      <c r="K33" s="66"/>
      <c r="L33" s="29"/>
      <c r="M33" s="18"/>
      <c r="N33" s="17" t="s">
        <v>70</v>
      </c>
      <c r="O33" s="29">
        <v>3</v>
      </c>
      <c r="P33" s="18"/>
      <c r="Q33" s="22"/>
      <c r="R33" s="23"/>
    </row>
    <row r="34" spans="1:18" ht="30" customHeight="1" x14ac:dyDescent="0.35">
      <c r="A34" s="148"/>
      <c r="B34" s="66" t="s">
        <v>58</v>
      </c>
      <c r="C34" s="69">
        <v>4</v>
      </c>
      <c r="D34" s="101"/>
      <c r="E34" s="66" t="s">
        <v>62</v>
      </c>
      <c r="F34" s="69">
        <v>4</v>
      </c>
      <c r="G34" s="18"/>
      <c r="H34" s="22"/>
      <c r="I34" s="23"/>
      <c r="J34" s="40"/>
      <c r="K34" s="66"/>
      <c r="L34" s="29"/>
      <c r="M34" s="18"/>
      <c r="N34" s="17"/>
      <c r="O34" s="29"/>
      <c r="P34" s="18"/>
      <c r="Q34" s="22"/>
      <c r="R34" s="23"/>
    </row>
    <row r="35" spans="1:18" ht="43.5" x14ac:dyDescent="0.35">
      <c r="A35" s="59" t="s">
        <v>14</v>
      </c>
      <c r="B35" s="19" t="s">
        <v>63</v>
      </c>
      <c r="C35" s="30">
        <v>3</v>
      </c>
      <c r="D35" s="20"/>
      <c r="E35" s="19" t="s">
        <v>64</v>
      </c>
      <c r="F35" s="30">
        <v>4</v>
      </c>
      <c r="G35" s="20"/>
      <c r="H35" s="22"/>
      <c r="I35" s="23"/>
      <c r="J35" s="40"/>
      <c r="K35" s="19"/>
      <c r="L35" s="30"/>
      <c r="M35" s="20"/>
      <c r="N35" s="19" t="s">
        <v>65</v>
      </c>
      <c r="O35" s="30">
        <v>4</v>
      </c>
      <c r="P35" s="20"/>
      <c r="Q35" s="22"/>
      <c r="R35" s="23"/>
    </row>
    <row r="36" spans="1:18" ht="43.5" x14ac:dyDescent="0.35">
      <c r="A36" s="96"/>
      <c r="B36" s="86" t="s">
        <v>67</v>
      </c>
      <c r="C36" s="87">
        <v>4</v>
      </c>
      <c r="D36" s="88"/>
      <c r="E36" s="19" t="s">
        <v>68</v>
      </c>
      <c r="F36" s="87">
        <v>4</v>
      </c>
      <c r="G36" s="88"/>
      <c r="H36" s="89"/>
      <c r="I36" s="90"/>
      <c r="J36" s="40"/>
      <c r="K36" s="86"/>
      <c r="L36" s="87"/>
      <c r="M36" s="88"/>
      <c r="N36" s="19" t="s">
        <v>66</v>
      </c>
      <c r="O36" s="87">
        <v>4</v>
      </c>
      <c r="P36" s="88"/>
      <c r="Q36" s="89"/>
      <c r="R36" s="90"/>
    </row>
    <row r="37" spans="1:18" x14ac:dyDescent="0.35">
      <c r="B37" s="36" t="s">
        <v>52</v>
      </c>
      <c r="C37" s="21">
        <f>SUM(C31:C36)</f>
        <v>17</v>
      </c>
      <c r="D37" s="21"/>
      <c r="E37" s="36" t="s">
        <v>52</v>
      </c>
      <c r="F37" s="21">
        <f>SUM(F31:F36)</f>
        <v>19</v>
      </c>
      <c r="G37" s="21"/>
      <c r="H37" s="37" t="s">
        <v>52</v>
      </c>
      <c r="I37" s="21">
        <f>SUM(I31:I36)</f>
        <v>0</v>
      </c>
      <c r="J37" s="31"/>
      <c r="K37" s="36" t="s">
        <v>52</v>
      </c>
      <c r="L37" s="21">
        <f>SUM(L31:L36)</f>
        <v>10</v>
      </c>
      <c r="M37" s="21"/>
      <c r="N37" s="36" t="s">
        <v>52</v>
      </c>
      <c r="O37" s="21">
        <f>SUM(O31:O36)</f>
        <v>11</v>
      </c>
      <c r="P37" s="21"/>
      <c r="Q37" s="37" t="s">
        <v>52</v>
      </c>
      <c r="R37" s="21">
        <f>SUM(R31:R35)</f>
        <v>0</v>
      </c>
    </row>
  </sheetData>
  <mergeCells count="43">
    <mergeCell ref="C2:D2"/>
    <mergeCell ref="F2:G2"/>
    <mergeCell ref="M2:Q2"/>
    <mergeCell ref="C3:D3"/>
    <mergeCell ref="F3:G3"/>
    <mergeCell ref="J3:K3"/>
    <mergeCell ref="C4:D4"/>
    <mergeCell ref="F4:G4"/>
    <mergeCell ref="J4:K4"/>
    <mergeCell ref="C5:D5"/>
    <mergeCell ref="F5:G5"/>
    <mergeCell ref="J5:K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3:I13"/>
    <mergeCell ref="K13:R13"/>
    <mergeCell ref="B14:D14"/>
    <mergeCell ref="E14:G14"/>
    <mergeCell ref="H14:I14"/>
    <mergeCell ref="K14:M14"/>
    <mergeCell ref="N14:P14"/>
    <mergeCell ref="Q14:R14"/>
    <mergeCell ref="Q29:R29"/>
    <mergeCell ref="A33:A34"/>
    <mergeCell ref="A16:A19"/>
    <mergeCell ref="A20:A21"/>
    <mergeCell ref="B28:I28"/>
    <mergeCell ref="K28:R28"/>
    <mergeCell ref="B29:D29"/>
    <mergeCell ref="E29:G29"/>
    <mergeCell ref="H29:I29"/>
    <mergeCell ref="K29:M29"/>
    <mergeCell ref="N29:P29"/>
  </mergeCells>
  <pageMargins left="0.33" right="0.31" top="0.48" bottom="0.74803149606299213" header="0.31496062992125984" footer="0.31496062992125984"/>
  <pageSetup paperSize="9" scale="58"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03D5-2ED6-49C0-9246-83C6098D2D56}">
  <dimension ref="A1:R38"/>
  <sheetViews>
    <sheetView topLeftCell="A28" zoomScale="70" zoomScaleNormal="7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20.1796875" customWidth="1"/>
    <col min="15" max="15" width="8.81640625" customWidth="1"/>
    <col min="16" max="16" width="16.8164062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>
        <v>50</v>
      </c>
      <c r="D3" s="118"/>
      <c r="E3" s="52">
        <f>SUM(C16:C19,F16:F19,L16:L19,O16:O18)</f>
        <v>50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SUM(C20:C21,F20:F21,L20:L21,O20:O21)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10</v>
      </c>
      <c r="D5" s="118"/>
      <c r="E5" s="52">
        <f>SUM(O22,C31,I31)</f>
        <v>10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26</v>
      </c>
      <c r="D6" s="118"/>
      <c r="E6" s="52">
        <f>SUM(C32:C34,F32:F33,L32,O32)</f>
        <v>26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SUM(O23,C35,F35:F37,L35,O35,)</f>
        <v>26</v>
      </c>
      <c r="F7" s="123"/>
      <c r="G7" s="124"/>
      <c r="I7" s="41" t="s">
        <v>71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SUM(C3:C7)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178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ht="15" thickBot="1" x14ac:dyDescent="0.4">
      <c r="B12" s="60" t="s">
        <v>72</v>
      </c>
    </row>
    <row r="13" spans="1:18" ht="20.149999999999999" customHeight="1" thickBot="1" x14ac:dyDescent="0.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61" t="s">
        <v>73</v>
      </c>
      <c r="O16" s="62">
        <v>4</v>
      </c>
      <c r="P16" s="12" t="s">
        <v>74</v>
      </c>
      <c r="Q16" s="22"/>
      <c r="R16" s="23"/>
    </row>
    <row r="17" spans="1:18" ht="43.5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61" t="s">
        <v>75</v>
      </c>
      <c r="O17" s="62">
        <v>3</v>
      </c>
      <c r="P17" s="12" t="s">
        <v>74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 t="s">
        <v>76</v>
      </c>
      <c r="L18" s="26">
        <v>3</v>
      </c>
      <c r="M18" s="12"/>
      <c r="N18" s="61"/>
      <c r="O18" s="62"/>
      <c r="P18" s="12"/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77</v>
      </c>
      <c r="F19" s="26">
        <v>3</v>
      </c>
      <c r="G19" s="12" t="s">
        <v>46</v>
      </c>
      <c r="H19" s="22"/>
      <c r="I19" s="23"/>
      <c r="J19" s="40"/>
      <c r="K19" s="11" t="s">
        <v>78</v>
      </c>
      <c r="L19" s="26">
        <v>3</v>
      </c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79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30" customHeight="1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80</v>
      </c>
      <c r="O22" s="28">
        <v>3</v>
      </c>
      <c r="P22" s="16" t="s">
        <v>46</v>
      </c>
      <c r="Q22" s="22"/>
      <c r="R22" s="23"/>
    </row>
    <row r="23" spans="1:18" ht="29" x14ac:dyDescent="0.35">
      <c r="A23" s="59" t="s">
        <v>14</v>
      </c>
      <c r="B23" s="19"/>
      <c r="C23" s="30"/>
      <c r="D23" s="20"/>
      <c r="E23" s="19"/>
      <c r="F23" s="30"/>
      <c r="G23" s="20"/>
      <c r="H23" s="22"/>
      <c r="I23" s="23"/>
      <c r="J23" s="40"/>
      <c r="K23" s="19"/>
      <c r="L23" s="30"/>
      <c r="M23" s="20"/>
      <c r="N23" s="19" t="s">
        <v>50</v>
      </c>
      <c r="O23" s="30">
        <v>3</v>
      </c>
      <c r="P23" s="20"/>
      <c r="Q23" s="22"/>
      <c r="R23" s="23"/>
    </row>
    <row r="24" spans="1:18" s="58" customFormat="1" ht="49.5" customHeight="1" x14ac:dyDescent="0.35">
      <c r="A24" s="106"/>
      <c r="B24" s="91" t="s">
        <v>181</v>
      </c>
      <c r="C24" s="92">
        <v>0</v>
      </c>
      <c r="D24" s="93" t="s">
        <v>51</v>
      </c>
      <c r="E24" s="91"/>
      <c r="F24" s="92"/>
      <c r="G24" s="93"/>
      <c r="H24" s="94"/>
      <c r="I24" s="93"/>
      <c r="J24" s="95"/>
      <c r="K24" s="91"/>
      <c r="L24" s="92"/>
      <c r="M24" s="93"/>
      <c r="N24" s="91"/>
      <c r="O24" s="92"/>
      <c r="P24" s="93"/>
      <c r="Q24" s="94"/>
      <c r="R24" s="93"/>
    </row>
    <row r="25" spans="1:18" ht="30" customHeight="1" thickBot="1" x14ac:dyDescent="0.4">
      <c r="B25" s="36" t="s">
        <v>52</v>
      </c>
      <c r="C25" s="21">
        <f>SUM(C16:C23)</f>
        <v>19</v>
      </c>
      <c r="D25" s="21"/>
      <c r="E25" s="36" t="s">
        <v>52</v>
      </c>
      <c r="F25" s="21">
        <f>SUM(F16:F23)</f>
        <v>19</v>
      </c>
      <c r="G25" s="21"/>
      <c r="H25" s="37" t="s">
        <v>52</v>
      </c>
      <c r="I25" s="21">
        <f>SUM(I16:I23)</f>
        <v>0</v>
      </c>
      <c r="J25" s="31"/>
      <c r="K25" s="36" t="s">
        <v>52</v>
      </c>
      <c r="L25" s="21">
        <f>SUM(L16:L23)</f>
        <v>19</v>
      </c>
      <c r="M25" s="21"/>
      <c r="N25" s="36" t="s">
        <v>52</v>
      </c>
      <c r="O25" s="63">
        <f>SUM(O16:O23)</f>
        <v>16</v>
      </c>
      <c r="P25" s="21"/>
      <c r="Q25" s="37" t="s">
        <v>52</v>
      </c>
      <c r="R25" s="21">
        <f>SUM(R16:R23)</f>
        <v>0</v>
      </c>
    </row>
    <row r="26" spans="1:18" ht="20.149999999999999" customHeight="1" x14ac:dyDescent="0.35"/>
    <row r="27" spans="1:18" ht="20.149999999999999" customHeight="1" thickBot="1" x14ac:dyDescent="0.4"/>
    <row r="28" spans="1:18" ht="20.149999999999999" customHeight="1" thickBot="1" x14ac:dyDescent="0.5">
      <c r="B28" s="142" t="s">
        <v>53</v>
      </c>
      <c r="C28" s="143"/>
      <c r="D28" s="144"/>
      <c r="E28" s="144"/>
      <c r="F28" s="144"/>
      <c r="G28" s="144"/>
      <c r="H28" s="145"/>
      <c r="I28" s="146"/>
      <c r="J28" s="35"/>
      <c r="K28" s="129" t="s">
        <v>54</v>
      </c>
      <c r="L28" s="130"/>
      <c r="M28" s="130"/>
      <c r="N28" s="130"/>
      <c r="O28" s="130"/>
      <c r="P28" s="130"/>
      <c r="Q28" s="130"/>
      <c r="R28" s="131"/>
    </row>
    <row r="29" spans="1:18" ht="20.149999999999999" customHeight="1" x14ac:dyDescent="0.35">
      <c r="B29" s="132" t="s">
        <v>21</v>
      </c>
      <c r="C29" s="133"/>
      <c r="D29" s="134"/>
      <c r="E29" s="132" t="s">
        <v>22</v>
      </c>
      <c r="F29" s="133"/>
      <c r="G29" s="149"/>
      <c r="H29" s="135" t="s">
        <v>23</v>
      </c>
      <c r="I29" s="136"/>
      <c r="J29" s="38"/>
      <c r="K29" s="132" t="s">
        <v>21</v>
      </c>
      <c r="L29" s="133"/>
      <c r="M29" s="134"/>
      <c r="N29" s="132" t="s">
        <v>22</v>
      </c>
      <c r="O29" s="133"/>
      <c r="P29" s="134"/>
      <c r="Q29" s="135" t="s">
        <v>23</v>
      </c>
      <c r="R29" s="136"/>
    </row>
    <row r="30" spans="1:18" ht="20.149999999999999" customHeight="1" x14ac:dyDescent="0.35">
      <c r="B30" s="9" t="s">
        <v>24</v>
      </c>
      <c r="C30" s="25" t="s">
        <v>25</v>
      </c>
      <c r="D30" s="33" t="s">
        <v>26</v>
      </c>
      <c r="E30" s="9" t="s">
        <v>24</v>
      </c>
      <c r="F30" s="25" t="s">
        <v>25</v>
      </c>
      <c r="G30" s="51" t="s">
        <v>26</v>
      </c>
      <c r="H30" s="8" t="s">
        <v>24</v>
      </c>
      <c r="I30" s="10" t="s">
        <v>25</v>
      </c>
      <c r="J30" s="39"/>
      <c r="K30" s="9" t="s">
        <v>24</v>
      </c>
      <c r="L30" s="25" t="s">
        <v>25</v>
      </c>
      <c r="M30" s="33" t="s">
        <v>26</v>
      </c>
      <c r="N30" s="9" t="s">
        <v>24</v>
      </c>
      <c r="O30" s="25" t="s">
        <v>25</v>
      </c>
      <c r="P30" s="51" t="s">
        <v>26</v>
      </c>
      <c r="Q30" s="8" t="s">
        <v>24</v>
      </c>
      <c r="R30" s="10" t="s">
        <v>25</v>
      </c>
    </row>
    <row r="31" spans="1:18" ht="47.5" customHeight="1" x14ac:dyDescent="0.35">
      <c r="A31" s="47" t="s">
        <v>11</v>
      </c>
      <c r="B31" s="15" t="s">
        <v>56</v>
      </c>
      <c r="C31" s="28">
        <v>2</v>
      </c>
      <c r="D31" s="16"/>
      <c r="E31" s="15"/>
      <c r="F31" s="28"/>
      <c r="G31" s="16"/>
      <c r="H31" s="64" t="s">
        <v>81</v>
      </c>
      <c r="I31" s="16">
        <v>5</v>
      </c>
      <c r="J31" s="40"/>
      <c r="K31" s="15"/>
      <c r="L31" s="28"/>
      <c r="M31" s="16"/>
      <c r="N31" s="15"/>
      <c r="O31" s="28"/>
      <c r="P31" s="16"/>
      <c r="Q31" s="22"/>
      <c r="R31" s="23"/>
    </row>
    <row r="32" spans="1:18" ht="30" customHeight="1" x14ac:dyDescent="0.35">
      <c r="A32" s="147" t="s">
        <v>13</v>
      </c>
      <c r="B32" s="66" t="s">
        <v>82</v>
      </c>
      <c r="C32" s="29">
        <v>4</v>
      </c>
      <c r="D32" s="18"/>
      <c r="E32" s="66" t="s">
        <v>83</v>
      </c>
      <c r="F32" s="29">
        <v>3</v>
      </c>
      <c r="G32" s="18"/>
      <c r="H32" s="22"/>
      <c r="I32" s="23"/>
      <c r="J32" s="40"/>
      <c r="K32" s="66" t="s">
        <v>179</v>
      </c>
      <c r="L32" s="29">
        <v>4</v>
      </c>
      <c r="M32" s="18"/>
      <c r="N32" s="66" t="s">
        <v>179</v>
      </c>
      <c r="O32" s="29">
        <v>4</v>
      </c>
      <c r="P32" s="18"/>
      <c r="Q32" s="22"/>
      <c r="R32" s="23"/>
    </row>
    <row r="33" spans="1:18" ht="30" customHeight="1" x14ac:dyDescent="0.35">
      <c r="A33" s="150"/>
      <c r="B33" s="66" t="s">
        <v>86</v>
      </c>
      <c r="C33" s="29">
        <v>4</v>
      </c>
      <c r="D33" s="18"/>
      <c r="E33" s="66" t="s">
        <v>70</v>
      </c>
      <c r="F33" s="29">
        <v>3</v>
      </c>
      <c r="G33" s="18"/>
      <c r="H33" s="22"/>
      <c r="I33" s="23"/>
      <c r="J33" s="40"/>
      <c r="K33" s="66"/>
      <c r="L33" s="29"/>
      <c r="M33" s="18"/>
      <c r="N33" s="17"/>
      <c r="O33" s="29"/>
      <c r="P33" s="18"/>
      <c r="Q33" s="22"/>
      <c r="R33" s="23"/>
    </row>
    <row r="34" spans="1:18" ht="30" customHeight="1" x14ac:dyDescent="0.35">
      <c r="A34" s="110"/>
      <c r="B34" s="66" t="s">
        <v>87</v>
      </c>
      <c r="C34" s="29">
        <v>4</v>
      </c>
      <c r="D34" s="18"/>
      <c r="E34" s="65"/>
      <c r="F34" s="29"/>
      <c r="G34" s="18"/>
      <c r="H34" s="22"/>
      <c r="I34" s="23"/>
      <c r="J34" s="40"/>
      <c r="K34" s="66"/>
      <c r="L34" s="29"/>
      <c r="M34" s="18"/>
      <c r="N34" s="17"/>
      <c r="O34" s="29"/>
      <c r="P34" s="18"/>
      <c r="Q34" s="22"/>
      <c r="R34" s="23"/>
    </row>
    <row r="35" spans="1:18" ht="43.5" x14ac:dyDescent="0.35">
      <c r="A35" s="59" t="s">
        <v>14</v>
      </c>
      <c r="B35" s="19" t="s">
        <v>63</v>
      </c>
      <c r="C35" s="30">
        <v>3</v>
      </c>
      <c r="D35" s="20"/>
      <c r="E35" s="19" t="s">
        <v>67</v>
      </c>
      <c r="F35" s="30">
        <v>4</v>
      </c>
      <c r="G35" s="20"/>
      <c r="H35" s="22"/>
      <c r="I35" s="23"/>
      <c r="J35" s="40"/>
      <c r="K35" s="86" t="s">
        <v>65</v>
      </c>
      <c r="L35" s="30">
        <v>4</v>
      </c>
      <c r="M35" s="20"/>
      <c r="N35" s="86" t="s">
        <v>66</v>
      </c>
      <c r="O35" s="30">
        <v>4</v>
      </c>
      <c r="P35" s="20"/>
      <c r="Q35" s="22"/>
      <c r="R35" s="23"/>
    </row>
    <row r="36" spans="1:18" ht="43.5" x14ac:dyDescent="0.35">
      <c r="A36" s="96"/>
      <c r="B36" s="86"/>
      <c r="C36" s="87"/>
      <c r="D36" s="88"/>
      <c r="E36" s="86" t="s">
        <v>64</v>
      </c>
      <c r="F36" s="87">
        <v>4</v>
      </c>
      <c r="G36" s="88"/>
      <c r="H36" s="89"/>
      <c r="I36" s="90"/>
      <c r="J36" s="40"/>
      <c r="K36" s="86"/>
      <c r="L36" s="87"/>
      <c r="M36" s="88"/>
      <c r="N36" s="86"/>
      <c r="O36" s="87"/>
      <c r="P36" s="88"/>
      <c r="Q36" s="89"/>
      <c r="R36" s="90"/>
    </row>
    <row r="37" spans="1:18" ht="43.5" x14ac:dyDescent="0.35">
      <c r="A37" s="96"/>
      <c r="B37" s="86"/>
      <c r="C37" s="87"/>
      <c r="D37" s="88"/>
      <c r="E37" s="86" t="s">
        <v>68</v>
      </c>
      <c r="F37" s="87">
        <v>4</v>
      </c>
      <c r="G37" s="88"/>
      <c r="H37" s="89"/>
      <c r="I37" s="90"/>
      <c r="J37" s="40"/>
      <c r="K37" s="86"/>
      <c r="L37" s="87"/>
      <c r="M37" s="88"/>
      <c r="N37" s="86"/>
      <c r="O37" s="87"/>
      <c r="P37" s="88"/>
      <c r="Q37" s="89"/>
      <c r="R37" s="90"/>
    </row>
    <row r="38" spans="1:18" ht="30" customHeight="1" thickBot="1" x14ac:dyDescent="0.4">
      <c r="B38" s="36" t="s">
        <v>52</v>
      </c>
      <c r="C38" s="21">
        <f>SUM(C31:C35)</f>
        <v>17</v>
      </c>
      <c r="D38" s="21"/>
      <c r="E38" s="36" t="s">
        <v>52</v>
      </c>
      <c r="F38" s="63">
        <f>SUM(F31:F37)</f>
        <v>18</v>
      </c>
      <c r="G38" s="21"/>
      <c r="H38" s="37" t="s">
        <v>52</v>
      </c>
      <c r="I38" s="21">
        <f>SUM(I31:I35)</f>
        <v>5</v>
      </c>
      <c r="J38" s="31"/>
      <c r="K38" s="36" t="s">
        <v>52</v>
      </c>
      <c r="L38" s="21">
        <f>SUM(L31:L35)</f>
        <v>8</v>
      </c>
      <c r="M38" s="21"/>
      <c r="N38" s="36" t="s">
        <v>52</v>
      </c>
      <c r="O38" s="21">
        <f>SUM(O31:O35)</f>
        <v>8</v>
      </c>
      <c r="P38" s="21"/>
      <c r="Q38" s="37" t="s">
        <v>52</v>
      </c>
      <c r="R38" s="21">
        <f>SUM(R31:R35)</f>
        <v>0</v>
      </c>
    </row>
  </sheetData>
  <mergeCells count="43">
    <mergeCell ref="A32:A33"/>
    <mergeCell ref="A16:A19"/>
    <mergeCell ref="A20:A21"/>
    <mergeCell ref="B28:I28"/>
    <mergeCell ref="K28:R28"/>
    <mergeCell ref="B29:D29"/>
    <mergeCell ref="E29:G29"/>
    <mergeCell ref="H29:I29"/>
    <mergeCell ref="K29:M29"/>
    <mergeCell ref="N29:P29"/>
    <mergeCell ref="Q29:R29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9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CA93-E6D1-49DB-A262-96FC0B0890A3}">
  <dimension ref="A2:R38"/>
  <sheetViews>
    <sheetView topLeftCell="A22" zoomScale="80" zoomScaleNormal="8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20.1796875" customWidth="1"/>
    <col min="15" max="15" width="8.81640625" customWidth="1"/>
    <col min="16" max="16" width="16.81640625" customWidth="1"/>
    <col min="17" max="17" width="13.81640625" customWidth="1"/>
  </cols>
  <sheetData>
    <row r="2" spans="1:18" ht="45.75" customHeight="1" x14ac:dyDescent="0.35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x14ac:dyDescent="0.35">
      <c r="B3" s="3" t="s">
        <v>6</v>
      </c>
      <c r="C3" s="117">
        <v>50</v>
      </c>
      <c r="D3" s="118"/>
      <c r="E3" s="52">
        <f>SUM(C16:C19,F16:F19,L16:L19,O16:O18)</f>
        <v>50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SUM(C20:C21,F20:F21,L20:L21,O20:O21)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10</v>
      </c>
      <c r="D5" s="118"/>
      <c r="E5" s="52">
        <f>SUM(O22,C31,I31)</f>
        <v>10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26</v>
      </c>
      <c r="D6" s="118"/>
      <c r="E6" s="52">
        <f>SUM(C32:C34,F32:F33,L32,O32)</f>
        <v>26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SUM(O23,C35,F35:F37,L35,O35,)</f>
        <v>26</v>
      </c>
      <c r="F7" s="123"/>
      <c r="G7" s="124"/>
      <c r="I7" s="41" t="s">
        <v>71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SUM(C3:C7)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178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x14ac:dyDescent="0.35">
      <c r="B12" s="60" t="s">
        <v>72</v>
      </c>
    </row>
    <row r="13" spans="1:18" ht="20.149999999999999" customHeight="1" x14ac:dyDescent="0.4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61" t="s">
        <v>73</v>
      </c>
      <c r="O16" s="62">
        <v>4</v>
      </c>
      <c r="P16" s="12" t="s">
        <v>74</v>
      </c>
      <c r="Q16" s="22"/>
      <c r="R16" s="23"/>
    </row>
    <row r="17" spans="1:18" ht="43.5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61" t="s">
        <v>75</v>
      </c>
      <c r="O17" s="62">
        <v>3</v>
      </c>
      <c r="P17" s="12" t="s">
        <v>74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 t="s">
        <v>76</v>
      </c>
      <c r="L18" s="26">
        <v>3</v>
      </c>
      <c r="M18" s="12"/>
      <c r="N18" s="61"/>
      <c r="O18" s="62"/>
      <c r="P18" s="12"/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77</v>
      </c>
      <c r="F19" s="26">
        <v>3</v>
      </c>
      <c r="G19" s="12" t="s">
        <v>46</v>
      </c>
      <c r="H19" s="22"/>
      <c r="I19" s="23"/>
      <c r="J19" s="40"/>
      <c r="K19" s="11" t="s">
        <v>78</v>
      </c>
      <c r="L19" s="26">
        <v>3</v>
      </c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79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30" customHeight="1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80</v>
      </c>
      <c r="O22" s="28">
        <v>3</v>
      </c>
      <c r="P22" s="16" t="s">
        <v>46</v>
      </c>
      <c r="Q22" s="22"/>
      <c r="R22" s="23"/>
    </row>
    <row r="23" spans="1:18" ht="29" x14ac:dyDescent="0.35">
      <c r="A23" s="59" t="s">
        <v>14</v>
      </c>
      <c r="B23" s="19"/>
      <c r="C23" s="30"/>
      <c r="D23" s="20"/>
      <c r="E23" s="19"/>
      <c r="F23" s="30"/>
      <c r="G23" s="20"/>
      <c r="H23" s="22"/>
      <c r="I23" s="23"/>
      <c r="J23" s="40"/>
      <c r="K23" s="19"/>
      <c r="L23" s="30"/>
      <c r="M23" s="20"/>
      <c r="N23" s="19" t="s">
        <v>50</v>
      </c>
      <c r="O23" s="30">
        <v>3</v>
      </c>
      <c r="P23" s="20"/>
      <c r="Q23" s="22"/>
      <c r="R23" s="23"/>
    </row>
    <row r="24" spans="1:18" s="58" customFormat="1" ht="62.5" customHeight="1" x14ac:dyDescent="0.35">
      <c r="A24" s="106"/>
      <c r="B24" s="91" t="s">
        <v>181</v>
      </c>
      <c r="C24" s="92">
        <v>0</v>
      </c>
      <c r="D24" s="93" t="s">
        <v>51</v>
      </c>
      <c r="E24" s="91"/>
      <c r="F24" s="92"/>
      <c r="G24" s="93"/>
      <c r="H24" s="94"/>
      <c r="I24" s="93"/>
      <c r="J24" s="95"/>
      <c r="K24" s="91"/>
      <c r="L24" s="92"/>
      <c r="M24" s="93"/>
      <c r="N24" s="91"/>
      <c r="O24" s="92"/>
      <c r="P24" s="93"/>
      <c r="Q24" s="94"/>
      <c r="R24" s="93"/>
    </row>
    <row r="25" spans="1:18" ht="30" customHeight="1" x14ac:dyDescent="0.35">
      <c r="B25" s="36" t="s">
        <v>52</v>
      </c>
      <c r="C25" s="21">
        <f>SUM(C16:C23)</f>
        <v>19</v>
      </c>
      <c r="D25" s="21"/>
      <c r="E25" s="36" t="s">
        <v>52</v>
      </c>
      <c r="F25" s="21">
        <f>SUM(F16:F23)</f>
        <v>19</v>
      </c>
      <c r="G25" s="21"/>
      <c r="H25" s="37" t="s">
        <v>52</v>
      </c>
      <c r="I25" s="21">
        <f>SUM(I16:I23)</f>
        <v>0</v>
      </c>
      <c r="J25" s="31"/>
      <c r="K25" s="36" t="s">
        <v>52</v>
      </c>
      <c r="L25" s="21">
        <f>SUM(L16:L23)</f>
        <v>19</v>
      </c>
      <c r="M25" s="21"/>
      <c r="N25" s="36" t="s">
        <v>52</v>
      </c>
      <c r="O25" s="63">
        <f>SUM(O16:O23)</f>
        <v>16</v>
      </c>
      <c r="P25" s="21"/>
      <c r="Q25" s="37" t="s">
        <v>52</v>
      </c>
      <c r="R25" s="21">
        <f>SUM(R16:R23)</f>
        <v>0</v>
      </c>
    </row>
    <row r="26" spans="1:18" ht="20.149999999999999" customHeight="1" x14ac:dyDescent="0.35"/>
    <row r="27" spans="1:18" ht="20.149999999999999" customHeight="1" x14ac:dyDescent="0.35"/>
    <row r="28" spans="1:18" ht="20.149999999999999" customHeight="1" x14ac:dyDescent="0.45">
      <c r="B28" s="142" t="s">
        <v>53</v>
      </c>
      <c r="C28" s="143"/>
      <c r="D28" s="144"/>
      <c r="E28" s="144"/>
      <c r="F28" s="144"/>
      <c r="G28" s="144"/>
      <c r="H28" s="145"/>
      <c r="I28" s="146"/>
      <c r="J28" s="35"/>
      <c r="K28" s="129" t="s">
        <v>54</v>
      </c>
      <c r="L28" s="130"/>
      <c r="M28" s="130"/>
      <c r="N28" s="130"/>
      <c r="O28" s="130"/>
      <c r="P28" s="130"/>
      <c r="Q28" s="130"/>
      <c r="R28" s="131"/>
    </row>
    <row r="29" spans="1:18" ht="20.149999999999999" customHeight="1" x14ac:dyDescent="0.35">
      <c r="B29" s="132" t="s">
        <v>21</v>
      </c>
      <c r="C29" s="133"/>
      <c r="D29" s="134"/>
      <c r="E29" s="132" t="s">
        <v>22</v>
      </c>
      <c r="F29" s="133"/>
      <c r="G29" s="149"/>
      <c r="H29" s="135" t="s">
        <v>23</v>
      </c>
      <c r="I29" s="136"/>
      <c r="J29" s="38"/>
      <c r="K29" s="132" t="s">
        <v>21</v>
      </c>
      <c r="L29" s="133"/>
      <c r="M29" s="134"/>
      <c r="N29" s="132" t="s">
        <v>22</v>
      </c>
      <c r="O29" s="133"/>
      <c r="P29" s="134"/>
      <c r="Q29" s="135" t="s">
        <v>23</v>
      </c>
      <c r="R29" s="136"/>
    </row>
    <row r="30" spans="1:18" ht="20.149999999999999" customHeight="1" x14ac:dyDescent="0.35">
      <c r="B30" s="9" t="s">
        <v>24</v>
      </c>
      <c r="C30" s="25" t="s">
        <v>25</v>
      </c>
      <c r="D30" s="33" t="s">
        <v>26</v>
      </c>
      <c r="E30" s="9" t="s">
        <v>24</v>
      </c>
      <c r="F30" s="25" t="s">
        <v>25</v>
      </c>
      <c r="G30" s="51" t="s">
        <v>26</v>
      </c>
      <c r="H30" s="8" t="s">
        <v>24</v>
      </c>
      <c r="I30" s="10" t="s">
        <v>25</v>
      </c>
      <c r="J30" s="39"/>
      <c r="K30" s="9" t="s">
        <v>24</v>
      </c>
      <c r="L30" s="25" t="s">
        <v>25</v>
      </c>
      <c r="M30" s="33" t="s">
        <v>26</v>
      </c>
      <c r="N30" s="9" t="s">
        <v>24</v>
      </c>
      <c r="O30" s="25" t="s">
        <v>25</v>
      </c>
      <c r="P30" s="51" t="s">
        <v>26</v>
      </c>
      <c r="Q30" s="8" t="s">
        <v>24</v>
      </c>
      <c r="R30" s="10" t="s">
        <v>25</v>
      </c>
    </row>
    <row r="31" spans="1:18" ht="47.5" customHeight="1" x14ac:dyDescent="0.35">
      <c r="A31" s="47" t="s">
        <v>11</v>
      </c>
      <c r="B31" s="15" t="s">
        <v>56</v>
      </c>
      <c r="C31" s="28">
        <v>2</v>
      </c>
      <c r="D31" s="16"/>
      <c r="E31" s="15"/>
      <c r="F31" s="28"/>
      <c r="G31" s="16"/>
      <c r="H31" s="64" t="s">
        <v>81</v>
      </c>
      <c r="I31" s="16">
        <v>5</v>
      </c>
      <c r="J31" s="40"/>
      <c r="K31" s="15"/>
      <c r="L31" s="28"/>
      <c r="M31" s="16"/>
      <c r="N31" s="15"/>
      <c r="O31" s="28"/>
      <c r="P31" s="16"/>
      <c r="Q31" s="22"/>
      <c r="R31" s="23"/>
    </row>
    <row r="32" spans="1:18" ht="30" customHeight="1" x14ac:dyDescent="0.35">
      <c r="A32" s="147" t="s">
        <v>13</v>
      </c>
      <c r="B32" s="66" t="s">
        <v>82</v>
      </c>
      <c r="C32" s="29">
        <v>4</v>
      </c>
      <c r="D32" s="18"/>
      <c r="E32" s="66" t="s">
        <v>83</v>
      </c>
      <c r="F32" s="29">
        <v>3</v>
      </c>
      <c r="G32" s="18"/>
      <c r="H32" s="22"/>
      <c r="I32" s="23"/>
      <c r="J32" s="40"/>
      <c r="K32" s="66" t="s">
        <v>84</v>
      </c>
      <c r="L32" s="29">
        <v>4</v>
      </c>
      <c r="M32" s="18"/>
      <c r="N32" s="66" t="s">
        <v>85</v>
      </c>
      <c r="O32" s="29">
        <v>4</v>
      </c>
      <c r="P32" s="18"/>
      <c r="Q32" s="22"/>
      <c r="R32" s="23"/>
    </row>
    <row r="33" spans="1:18" ht="30" customHeight="1" x14ac:dyDescent="0.35">
      <c r="A33" s="150"/>
      <c r="B33" s="66" t="s">
        <v>86</v>
      </c>
      <c r="C33" s="29">
        <v>4</v>
      </c>
      <c r="D33" s="18"/>
      <c r="E33" s="66" t="s">
        <v>70</v>
      </c>
      <c r="F33" s="29">
        <v>3</v>
      </c>
      <c r="G33" s="18"/>
      <c r="H33" s="22"/>
      <c r="I33" s="23"/>
      <c r="J33" s="40"/>
      <c r="K33" s="66"/>
      <c r="L33" s="29"/>
      <c r="M33" s="18"/>
      <c r="N33" s="17"/>
      <c r="O33" s="29"/>
      <c r="P33" s="18"/>
      <c r="Q33" s="22"/>
      <c r="R33" s="23"/>
    </row>
    <row r="34" spans="1:18" ht="30" customHeight="1" x14ac:dyDescent="0.35">
      <c r="A34" s="110"/>
      <c r="B34" s="66" t="s">
        <v>87</v>
      </c>
      <c r="C34" s="29">
        <v>4</v>
      </c>
      <c r="D34" s="18"/>
      <c r="E34" s="65"/>
      <c r="F34" s="29"/>
      <c r="G34" s="18"/>
      <c r="H34" s="22"/>
      <c r="I34" s="23"/>
      <c r="J34" s="40"/>
      <c r="K34" s="66"/>
      <c r="L34" s="29"/>
      <c r="M34" s="18"/>
      <c r="N34" s="17"/>
      <c r="O34" s="29"/>
      <c r="P34" s="18"/>
      <c r="Q34" s="22"/>
      <c r="R34" s="23"/>
    </row>
    <row r="35" spans="1:18" ht="43.5" x14ac:dyDescent="0.35">
      <c r="A35" s="59" t="s">
        <v>14</v>
      </c>
      <c r="B35" s="19" t="s">
        <v>63</v>
      </c>
      <c r="C35" s="30">
        <v>3</v>
      </c>
      <c r="D35" s="20"/>
      <c r="E35" s="19" t="s">
        <v>67</v>
      </c>
      <c r="F35" s="30">
        <v>4</v>
      </c>
      <c r="G35" s="20"/>
      <c r="H35" s="22"/>
      <c r="I35" s="23"/>
      <c r="J35" s="40"/>
      <c r="K35" s="86" t="s">
        <v>65</v>
      </c>
      <c r="L35" s="30">
        <v>4</v>
      </c>
      <c r="M35" s="20"/>
      <c r="N35" s="86" t="s">
        <v>66</v>
      </c>
      <c r="O35" s="30">
        <v>4</v>
      </c>
      <c r="P35" s="20"/>
      <c r="Q35" s="22"/>
      <c r="R35" s="23"/>
    </row>
    <row r="36" spans="1:18" ht="43.5" x14ac:dyDescent="0.35">
      <c r="A36" s="96"/>
      <c r="B36" s="86"/>
      <c r="C36" s="87"/>
      <c r="D36" s="88"/>
      <c r="E36" s="86" t="s">
        <v>64</v>
      </c>
      <c r="F36" s="87">
        <v>4</v>
      </c>
      <c r="G36" s="88"/>
      <c r="H36" s="89"/>
      <c r="I36" s="90"/>
      <c r="J36" s="40"/>
      <c r="K36" s="86"/>
      <c r="L36" s="87"/>
      <c r="M36" s="88"/>
      <c r="N36" s="86"/>
      <c r="O36" s="87"/>
      <c r="P36" s="88"/>
      <c r="Q36" s="89"/>
      <c r="R36" s="90"/>
    </row>
    <row r="37" spans="1:18" ht="43.5" x14ac:dyDescent="0.35">
      <c r="A37" s="96"/>
      <c r="B37" s="86"/>
      <c r="C37" s="87"/>
      <c r="D37" s="88"/>
      <c r="E37" s="86" t="s">
        <v>68</v>
      </c>
      <c r="F37" s="87">
        <v>4</v>
      </c>
      <c r="G37" s="88"/>
      <c r="H37" s="89"/>
      <c r="I37" s="90"/>
      <c r="J37" s="40"/>
      <c r="K37" s="86"/>
      <c r="L37" s="87"/>
      <c r="M37" s="88"/>
      <c r="N37" s="86"/>
      <c r="O37" s="87"/>
      <c r="P37" s="88"/>
      <c r="Q37" s="89"/>
      <c r="R37" s="90"/>
    </row>
    <row r="38" spans="1:18" ht="30" customHeight="1" x14ac:dyDescent="0.35">
      <c r="B38" s="36" t="s">
        <v>52</v>
      </c>
      <c r="C38" s="21">
        <f>SUM(C31:C35)</f>
        <v>17</v>
      </c>
      <c r="D38" s="21"/>
      <c r="E38" s="36" t="s">
        <v>52</v>
      </c>
      <c r="F38" s="63">
        <f>SUM(F31:F37)</f>
        <v>18</v>
      </c>
      <c r="G38" s="21"/>
      <c r="H38" s="37" t="s">
        <v>52</v>
      </c>
      <c r="I38" s="21">
        <f>SUM(I31:I35)</f>
        <v>5</v>
      </c>
      <c r="J38" s="31"/>
      <c r="K38" s="36" t="s">
        <v>52</v>
      </c>
      <c r="L38" s="21">
        <f>SUM(L31:L35)</f>
        <v>8</v>
      </c>
      <c r="M38" s="21"/>
      <c r="N38" s="36" t="s">
        <v>52</v>
      </c>
      <c r="O38" s="21">
        <f>SUM(O31:O35)</f>
        <v>8</v>
      </c>
      <c r="P38" s="21"/>
      <c r="Q38" s="37" t="s">
        <v>52</v>
      </c>
      <c r="R38" s="21">
        <f>SUM(R31:R35)</f>
        <v>0</v>
      </c>
    </row>
  </sheetData>
  <mergeCells count="43">
    <mergeCell ref="C2:D2"/>
    <mergeCell ref="F2:G2"/>
    <mergeCell ref="M2:Q2"/>
    <mergeCell ref="C3:D3"/>
    <mergeCell ref="F3:G3"/>
    <mergeCell ref="J3:K3"/>
    <mergeCell ref="C4:D4"/>
    <mergeCell ref="F4:G4"/>
    <mergeCell ref="J4:K4"/>
    <mergeCell ref="C5:D5"/>
    <mergeCell ref="F5:G5"/>
    <mergeCell ref="J5:K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3:I13"/>
    <mergeCell ref="K13:R13"/>
    <mergeCell ref="B14:D14"/>
    <mergeCell ref="E14:G14"/>
    <mergeCell ref="H14:I14"/>
    <mergeCell ref="K14:M14"/>
    <mergeCell ref="N14:P14"/>
    <mergeCell ref="Q14:R14"/>
    <mergeCell ref="A32:A33"/>
    <mergeCell ref="A16:A19"/>
    <mergeCell ref="A20:A21"/>
    <mergeCell ref="B28:I28"/>
    <mergeCell ref="K28:R28"/>
    <mergeCell ref="B29:D29"/>
    <mergeCell ref="E29:G29"/>
    <mergeCell ref="H29:I29"/>
    <mergeCell ref="K29:M29"/>
    <mergeCell ref="N29:P29"/>
    <mergeCell ref="Q29:R29"/>
  </mergeCells>
  <pageMargins left="0.33" right="0.31" top="0.48" bottom="0.74803149606299213" header="0.31496062992125984" footer="0.31496062992125984"/>
  <pageSetup paperSize="9" scale="59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7D9D-B2AE-4CD3-BC61-8929AC142103}">
  <dimension ref="A2:R38"/>
  <sheetViews>
    <sheetView zoomScale="80" zoomScaleNormal="80" zoomScaleSheetLayoutView="90" workbookViewId="0">
      <selection activeCell="I10" sqref="I10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18.1796875" customWidth="1"/>
    <col min="12" max="12" width="9.54296875" customWidth="1"/>
    <col min="13" max="13" width="15.81640625" customWidth="1"/>
    <col min="14" max="14" width="20.1796875" customWidth="1"/>
    <col min="15" max="15" width="8.81640625" customWidth="1"/>
    <col min="16" max="16" width="16.81640625" customWidth="1"/>
    <col min="17" max="17" width="13.81640625" customWidth="1"/>
  </cols>
  <sheetData>
    <row r="2" spans="1:18" ht="45.75" customHeight="1" x14ac:dyDescent="0.35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x14ac:dyDescent="0.35">
      <c r="B3" s="3" t="s">
        <v>6</v>
      </c>
      <c r="C3" s="117">
        <v>50</v>
      </c>
      <c r="D3" s="118"/>
      <c r="E3" s="52">
        <f>SUM(C16:C19,F16:F19,L16:L19,O16:O18)</f>
        <v>50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SUM(C20:C21,F20:F21,L20:L21,O20:O21)</f>
        <v>17</v>
      </c>
      <c r="F4" s="123"/>
      <c r="G4" s="124"/>
      <c r="I4" s="2" t="s">
        <v>9</v>
      </c>
      <c r="J4" s="125" t="s">
        <v>10</v>
      </c>
      <c r="K4" s="126"/>
      <c r="L4" s="31"/>
    </row>
    <row r="5" spans="1:18" ht="20.149999999999999" customHeight="1" x14ac:dyDescent="0.35">
      <c r="B5" s="5" t="s">
        <v>11</v>
      </c>
      <c r="C5" s="117">
        <v>15</v>
      </c>
      <c r="D5" s="118"/>
      <c r="E5" s="52">
        <f>SUM(O22,C31,L31)</f>
        <v>15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21</v>
      </c>
      <c r="D6" s="118"/>
      <c r="E6" s="52">
        <f>SUM(C32:C34,F32:F33,L32,O32)</f>
        <v>21</v>
      </c>
      <c r="F6" s="123"/>
      <c r="G6" s="124"/>
    </row>
    <row r="7" spans="1:18" ht="20.149999999999999" customHeight="1" x14ac:dyDescent="0.35">
      <c r="B7" s="7" t="s">
        <v>14</v>
      </c>
      <c r="C7" s="117">
        <v>26</v>
      </c>
      <c r="D7" s="118"/>
      <c r="E7" s="52">
        <f>SUM(O23,C35,F35:F37,O35:O36)</f>
        <v>26</v>
      </c>
      <c r="F7" s="123"/>
      <c r="G7" s="124"/>
      <c r="I7" s="41" t="s">
        <v>180</v>
      </c>
      <c r="J7" s="58"/>
      <c r="K7" s="58"/>
      <c r="L7" s="58"/>
      <c r="M7" s="58"/>
      <c r="N7" s="58"/>
      <c r="O7" s="58"/>
    </row>
    <row r="8" spans="1:18" ht="20.149999999999999" customHeight="1" x14ac:dyDescent="0.35">
      <c r="B8" s="1" t="s">
        <v>16</v>
      </c>
      <c r="C8" s="114">
        <f>SUM(C3:C7)</f>
        <v>129</v>
      </c>
      <c r="D8" s="115"/>
      <c r="E8" s="53">
        <f>SUM(E3:E7)</f>
        <v>129</v>
      </c>
      <c r="F8" s="123"/>
      <c r="G8" s="124"/>
      <c r="I8" s="42" t="s">
        <v>17</v>
      </c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 t="s">
        <v>160</v>
      </c>
    </row>
    <row r="10" spans="1:18" ht="20.149999999999999" customHeight="1" x14ac:dyDescent="0.35">
      <c r="B10" s="54"/>
      <c r="C10" s="127"/>
      <c r="D10" s="127"/>
      <c r="E10" s="106"/>
      <c r="F10" s="127"/>
      <c r="G10" s="127"/>
      <c r="I10" t="s">
        <v>182</v>
      </c>
    </row>
    <row r="11" spans="1:18" ht="20.149999999999999" customHeight="1" x14ac:dyDescent="0.35">
      <c r="B11" s="55"/>
      <c r="C11" s="128"/>
      <c r="D11" s="128"/>
      <c r="E11" s="107"/>
      <c r="F11" s="127"/>
      <c r="G11" s="127"/>
      <c r="I11" s="43"/>
    </row>
    <row r="12" spans="1:18" x14ac:dyDescent="0.35">
      <c r="B12" s="60" t="s">
        <v>72</v>
      </c>
    </row>
    <row r="13" spans="1:18" ht="20.149999999999999" customHeight="1" x14ac:dyDescent="0.45">
      <c r="B13" s="129" t="s">
        <v>19</v>
      </c>
      <c r="C13" s="130"/>
      <c r="D13" s="130"/>
      <c r="E13" s="130"/>
      <c r="F13" s="130"/>
      <c r="G13" s="130"/>
      <c r="H13" s="130"/>
      <c r="I13" s="131"/>
      <c r="J13" s="35"/>
      <c r="K13" s="129" t="s">
        <v>20</v>
      </c>
      <c r="L13" s="130"/>
      <c r="M13" s="130"/>
      <c r="N13" s="130"/>
      <c r="O13" s="130"/>
      <c r="P13" s="130"/>
      <c r="Q13" s="130"/>
      <c r="R13" s="131"/>
    </row>
    <row r="14" spans="1:18" ht="20.149999999999999" customHeight="1" x14ac:dyDescent="0.35">
      <c r="B14" s="132" t="s">
        <v>21</v>
      </c>
      <c r="C14" s="133"/>
      <c r="D14" s="134"/>
      <c r="E14" s="132" t="s">
        <v>22</v>
      </c>
      <c r="F14" s="133"/>
      <c r="G14" s="134"/>
      <c r="H14" s="135" t="s">
        <v>23</v>
      </c>
      <c r="I14" s="136"/>
      <c r="J14" s="38"/>
      <c r="K14" s="132" t="s">
        <v>21</v>
      </c>
      <c r="L14" s="133"/>
      <c r="M14" s="134"/>
      <c r="N14" s="132" t="s">
        <v>22</v>
      </c>
      <c r="O14" s="133"/>
      <c r="P14" s="134"/>
      <c r="Q14" s="135" t="s">
        <v>23</v>
      </c>
      <c r="R14" s="136"/>
    </row>
    <row r="15" spans="1:18" ht="20.149999999999999" customHeight="1" x14ac:dyDescent="0.35">
      <c r="B15" s="32" t="s">
        <v>24</v>
      </c>
      <c r="C15" s="108" t="s">
        <v>25</v>
      </c>
      <c r="D15" s="33" t="s">
        <v>26</v>
      </c>
      <c r="E15" s="32" t="s">
        <v>24</v>
      </c>
      <c r="F15" s="34" t="s">
        <v>25</v>
      </c>
      <c r="G15" s="51" t="s">
        <v>26</v>
      </c>
      <c r="H15" s="8" t="s">
        <v>24</v>
      </c>
      <c r="I15" s="10" t="s">
        <v>25</v>
      </c>
      <c r="J15" s="39"/>
      <c r="K15" s="9" t="s">
        <v>24</v>
      </c>
      <c r="L15" s="34" t="s">
        <v>25</v>
      </c>
      <c r="M15" s="33" t="s">
        <v>26</v>
      </c>
      <c r="N15" s="9" t="s">
        <v>24</v>
      </c>
      <c r="O15" s="25" t="s">
        <v>25</v>
      </c>
      <c r="P15" s="51" t="s">
        <v>26</v>
      </c>
      <c r="Q15" s="8" t="s">
        <v>24</v>
      </c>
      <c r="R15" s="10" t="s">
        <v>25</v>
      </c>
    </row>
    <row r="16" spans="1:18" ht="30" customHeight="1" x14ac:dyDescent="0.35">
      <c r="A16" s="137" t="s">
        <v>6</v>
      </c>
      <c r="B16" s="11" t="s">
        <v>27</v>
      </c>
      <c r="C16" s="26">
        <v>4</v>
      </c>
      <c r="D16" s="12"/>
      <c r="E16" s="11" t="s">
        <v>28</v>
      </c>
      <c r="F16" s="26">
        <v>4</v>
      </c>
      <c r="G16" s="12" t="s">
        <v>29</v>
      </c>
      <c r="H16" s="22"/>
      <c r="I16" s="23"/>
      <c r="J16" s="40"/>
      <c r="K16" s="11" t="s">
        <v>30</v>
      </c>
      <c r="L16" s="26">
        <v>4</v>
      </c>
      <c r="M16" s="12" t="s">
        <v>31</v>
      </c>
      <c r="N16" s="61" t="s">
        <v>73</v>
      </c>
      <c r="O16" s="62">
        <v>4</v>
      </c>
      <c r="P16" s="12" t="s">
        <v>74</v>
      </c>
      <c r="Q16" s="22"/>
      <c r="R16" s="23"/>
    </row>
    <row r="17" spans="1:18" ht="43.5" x14ac:dyDescent="0.35">
      <c r="A17" s="138"/>
      <c r="B17" s="11" t="s">
        <v>34</v>
      </c>
      <c r="C17" s="26">
        <v>4</v>
      </c>
      <c r="D17" s="12"/>
      <c r="E17" s="11" t="s">
        <v>35</v>
      </c>
      <c r="F17" s="26">
        <v>4</v>
      </c>
      <c r="G17" s="12" t="s">
        <v>36</v>
      </c>
      <c r="H17" s="22"/>
      <c r="I17" s="23"/>
      <c r="J17" s="40"/>
      <c r="K17" s="11" t="s">
        <v>37</v>
      </c>
      <c r="L17" s="26">
        <v>4</v>
      </c>
      <c r="M17" s="12" t="s">
        <v>38</v>
      </c>
      <c r="N17" s="61" t="s">
        <v>75</v>
      </c>
      <c r="O17" s="62">
        <v>3</v>
      </c>
      <c r="P17" s="12" t="s">
        <v>74</v>
      </c>
      <c r="Q17" s="22"/>
      <c r="R17" s="23"/>
    </row>
    <row r="18" spans="1:18" ht="60.75" customHeight="1" x14ac:dyDescent="0.35">
      <c r="A18" s="138"/>
      <c r="B18" s="11" t="s">
        <v>41</v>
      </c>
      <c r="C18" s="26">
        <v>4</v>
      </c>
      <c r="D18" s="12"/>
      <c r="E18" s="11" t="s">
        <v>42</v>
      </c>
      <c r="F18" s="26">
        <v>3</v>
      </c>
      <c r="G18" s="12"/>
      <c r="H18" s="22"/>
      <c r="I18" s="23"/>
      <c r="J18" s="40"/>
      <c r="K18" s="11" t="s">
        <v>76</v>
      </c>
      <c r="L18" s="26">
        <v>3</v>
      </c>
      <c r="M18" s="12"/>
      <c r="N18" s="61"/>
      <c r="O18" s="62"/>
      <c r="P18" s="12"/>
      <c r="Q18" s="22"/>
      <c r="R18" s="23"/>
    </row>
    <row r="19" spans="1:18" ht="45" customHeight="1" x14ac:dyDescent="0.35">
      <c r="A19" s="139"/>
      <c r="B19" s="11" t="s">
        <v>44</v>
      </c>
      <c r="C19" s="26">
        <v>3</v>
      </c>
      <c r="D19" s="12"/>
      <c r="E19" s="11" t="s">
        <v>77</v>
      </c>
      <c r="F19" s="26">
        <v>3</v>
      </c>
      <c r="G19" s="12" t="s">
        <v>46</v>
      </c>
      <c r="H19" s="22"/>
      <c r="I19" s="23"/>
      <c r="J19" s="40"/>
      <c r="K19" s="11" t="s">
        <v>78</v>
      </c>
      <c r="L19" s="26">
        <v>3</v>
      </c>
      <c r="M19" s="12"/>
      <c r="N19" s="61"/>
      <c r="O19" s="62"/>
      <c r="P19" s="12"/>
      <c r="Q19" s="22"/>
      <c r="R19" s="23"/>
    </row>
    <row r="20" spans="1:18" ht="58" x14ac:dyDescent="0.35">
      <c r="A20" s="140" t="s">
        <v>8</v>
      </c>
      <c r="B20" s="57" t="s">
        <v>162</v>
      </c>
      <c r="C20" s="27">
        <v>2</v>
      </c>
      <c r="D20" s="14"/>
      <c r="E20" s="13" t="s">
        <v>161</v>
      </c>
      <c r="F20" s="27">
        <v>2</v>
      </c>
      <c r="G20" s="14" t="s">
        <v>79</v>
      </c>
      <c r="H20" s="22"/>
      <c r="I20" s="23"/>
      <c r="J20" s="40"/>
      <c r="K20" s="13" t="s">
        <v>164</v>
      </c>
      <c r="L20" s="27">
        <v>2</v>
      </c>
      <c r="M20" s="14"/>
      <c r="N20" s="13" t="s">
        <v>167</v>
      </c>
      <c r="O20" s="27">
        <v>3</v>
      </c>
      <c r="P20" s="14"/>
      <c r="Q20" s="22"/>
      <c r="R20" s="23"/>
    </row>
    <row r="21" spans="1:18" ht="58" x14ac:dyDescent="0.35">
      <c r="A21" s="141"/>
      <c r="B21" s="13" t="s">
        <v>163</v>
      </c>
      <c r="C21" s="27">
        <v>2</v>
      </c>
      <c r="D21" s="14"/>
      <c r="E21" s="13" t="s">
        <v>165</v>
      </c>
      <c r="F21" s="27">
        <v>3</v>
      </c>
      <c r="G21" s="14"/>
      <c r="H21" s="22"/>
      <c r="I21" s="23"/>
      <c r="J21" s="40"/>
      <c r="K21" s="13" t="s">
        <v>166</v>
      </c>
      <c r="L21" s="27">
        <v>3</v>
      </c>
      <c r="M21" s="49"/>
      <c r="N21" s="13"/>
      <c r="O21" s="27"/>
      <c r="P21" s="14"/>
      <c r="Q21" s="22"/>
      <c r="R21" s="23"/>
    </row>
    <row r="22" spans="1:18" ht="30" customHeight="1" x14ac:dyDescent="0.35">
      <c r="A22" s="48" t="s">
        <v>11</v>
      </c>
      <c r="B22" s="56"/>
      <c r="C22" s="28"/>
      <c r="D22" s="16"/>
      <c r="E22" s="15"/>
      <c r="F22" s="28"/>
      <c r="G22" s="16"/>
      <c r="H22" s="22"/>
      <c r="I22" s="23"/>
      <c r="J22" s="40"/>
      <c r="K22" s="15"/>
      <c r="L22" s="28"/>
      <c r="M22" s="16"/>
      <c r="N22" s="15" t="s">
        <v>80</v>
      </c>
      <c r="O22" s="28">
        <v>3</v>
      </c>
      <c r="P22" s="16" t="s">
        <v>46</v>
      </c>
      <c r="Q22" s="22"/>
      <c r="R22" s="23"/>
    </row>
    <row r="23" spans="1:18" ht="29" x14ac:dyDescent="0.35">
      <c r="A23" s="59" t="s">
        <v>14</v>
      </c>
      <c r="B23" s="19"/>
      <c r="C23" s="30"/>
      <c r="D23" s="20"/>
      <c r="E23" s="19"/>
      <c r="F23" s="30"/>
      <c r="G23" s="20"/>
      <c r="H23" s="22"/>
      <c r="I23" s="23"/>
      <c r="J23" s="40"/>
      <c r="K23" s="19"/>
      <c r="L23" s="30"/>
      <c r="M23" s="20"/>
      <c r="N23" s="19" t="s">
        <v>50</v>
      </c>
      <c r="O23" s="30">
        <v>3</v>
      </c>
      <c r="P23" s="20"/>
      <c r="Q23" s="22"/>
      <c r="R23" s="23"/>
    </row>
    <row r="24" spans="1:18" s="58" customFormat="1" ht="55" customHeight="1" x14ac:dyDescent="0.35">
      <c r="A24" s="106"/>
      <c r="B24" s="91" t="s">
        <v>181</v>
      </c>
      <c r="C24" s="92">
        <v>0</v>
      </c>
      <c r="D24" s="93" t="s">
        <v>51</v>
      </c>
      <c r="E24" s="91"/>
      <c r="F24" s="92"/>
      <c r="G24" s="93"/>
      <c r="H24" s="94"/>
      <c r="I24" s="93"/>
      <c r="J24" s="95"/>
      <c r="K24" s="91"/>
      <c r="L24" s="92"/>
      <c r="M24" s="93"/>
      <c r="N24" s="91"/>
      <c r="O24" s="92"/>
      <c r="P24" s="93"/>
      <c r="Q24" s="94"/>
      <c r="R24" s="93"/>
    </row>
    <row r="25" spans="1:18" ht="30" customHeight="1" x14ac:dyDescent="0.35">
      <c r="B25" s="36" t="s">
        <v>52</v>
      </c>
      <c r="C25" s="21">
        <f>SUM(C16:C23)</f>
        <v>19</v>
      </c>
      <c r="D25" s="21"/>
      <c r="E25" s="36" t="s">
        <v>52</v>
      </c>
      <c r="F25" s="21">
        <f>SUM(F16:F23)</f>
        <v>19</v>
      </c>
      <c r="G25" s="21"/>
      <c r="H25" s="37" t="s">
        <v>52</v>
      </c>
      <c r="I25" s="21">
        <f>SUM(I16:I23)</f>
        <v>0</v>
      </c>
      <c r="J25" s="31"/>
      <c r="K25" s="36" t="s">
        <v>52</v>
      </c>
      <c r="L25" s="21">
        <f>SUM(L16:L23)</f>
        <v>19</v>
      </c>
      <c r="M25" s="21"/>
      <c r="N25" s="36" t="s">
        <v>52</v>
      </c>
      <c r="O25" s="63">
        <f>SUM(O16:O23)</f>
        <v>16</v>
      </c>
      <c r="P25" s="21"/>
      <c r="Q25" s="37" t="s">
        <v>52</v>
      </c>
      <c r="R25" s="21">
        <f>SUM(R16:R23)</f>
        <v>0</v>
      </c>
    </row>
    <row r="26" spans="1:18" ht="20.149999999999999" customHeight="1" x14ac:dyDescent="0.35"/>
    <row r="27" spans="1:18" ht="20.149999999999999" customHeight="1" x14ac:dyDescent="0.35"/>
    <row r="28" spans="1:18" ht="20.149999999999999" customHeight="1" x14ac:dyDescent="0.45">
      <c r="B28" s="142" t="s">
        <v>53</v>
      </c>
      <c r="C28" s="143"/>
      <c r="D28" s="144"/>
      <c r="E28" s="144"/>
      <c r="F28" s="144"/>
      <c r="G28" s="144"/>
      <c r="H28" s="145"/>
      <c r="I28" s="146"/>
      <c r="J28" s="35"/>
      <c r="K28" s="129" t="s">
        <v>54</v>
      </c>
      <c r="L28" s="130"/>
      <c r="M28" s="130"/>
      <c r="N28" s="130"/>
      <c r="O28" s="130"/>
      <c r="P28" s="130"/>
      <c r="Q28" s="130"/>
      <c r="R28" s="131"/>
    </row>
    <row r="29" spans="1:18" ht="20.149999999999999" customHeight="1" x14ac:dyDescent="0.35">
      <c r="B29" s="132" t="s">
        <v>21</v>
      </c>
      <c r="C29" s="133"/>
      <c r="D29" s="134"/>
      <c r="E29" s="132" t="s">
        <v>22</v>
      </c>
      <c r="F29" s="133"/>
      <c r="G29" s="149"/>
      <c r="H29" s="135" t="s">
        <v>23</v>
      </c>
      <c r="I29" s="136"/>
      <c r="J29" s="38"/>
      <c r="K29" s="132" t="s">
        <v>21</v>
      </c>
      <c r="L29" s="133"/>
      <c r="M29" s="134"/>
      <c r="N29" s="132" t="s">
        <v>22</v>
      </c>
      <c r="O29" s="133"/>
      <c r="P29" s="134"/>
      <c r="Q29" s="135" t="s">
        <v>23</v>
      </c>
      <c r="R29" s="136"/>
    </row>
    <row r="30" spans="1:18" ht="20.149999999999999" customHeight="1" x14ac:dyDescent="0.35">
      <c r="B30" s="9" t="s">
        <v>24</v>
      </c>
      <c r="C30" s="25" t="s">
        <v>25</v>
      </c>
      <c r="D30" s="33" t="s">
        <v>26</v>
      </c>
      <c r="E30" s="9" t="s">
        <v>24</v>
      </c>
      <c r="F30" s="25" t="s">
        <v>25</v>
      </c>
      <c r="G30" s="51" t="s">
        <v>26</v>
      </c>
      <c r="H30" s="8" t="s">
        <v>24</v>
      </c>
      <c r="I30" s="10" t="s">
        <v>25</v>
      </c>
      <c r="J30" s="39"/>
      <c r="K30" s="9" t="s">
        <v>24</v>
      </c>
      <c r="L30" s="25" t="s">
        <v>25</v>
      </c>
      <c r="M30" s="33" t="s">
        <v>26</v>
      </c>
      <c r="N30" s="9" t="s">
        <v>24</v>
      </c>
      <c r="O30" s="25" t="s">
        <v>25</v>
      </c>
      <c r="P30" s="51" t="s">
        <v>26</v>
      </c>
      <c r="Q30" s="8" t="s">
        <v>24</v>
      </c>
      <c r="R30" s="10" t="s">
        <v>25</v>
      </c>
    </row>
    <row r="31" spans="1:18" ht="47.5" customHeight="1" x14ac:dyDescent="0.35">
      <c r="A31" s="47" t="s">
        <v>11</v>
      </c>
      <c r="B31" s="15" t="s">
        <v>56</v>
      </c>
      <c r="C31" s="28">
        <v>2</v>
      </c>
      <c r="D31" s="16"/>
      <c r="E31" s="15"/>
      <c r="F31" s="28"/>
      <c r="G31" s="16"/>
      <c r="H31" s="67"/>
      <c r="I31" s="68"/>
      <c r="J31" s="40"/>
      <c r="K31" s="15" t="s">
        <v>69</v>
      </c>
      <c r="L31" s="28">
        <v>10</v>
      </c>
      <c r="M31" s="16"/>
      <c r="N31" s="15"/>
      <c r="O31" s="28"/>
      <c r="P31" s="16"/>
      <c r="Q31" s="22"/>
      <c r="R31" s="23"/>
    </row>
    <row r="32" spans="1:18" ht="30" customHeight="1" x14ac:dyDescent="0.35">
      <c r="A32" s="147" t="s">
        <v>13</v>
      </c>
      <c r="B32" s="66" t="s">
        <v>82</v>
      </c>
      <c r="C32" s="29">
        <v>4</v>
      </c>
      <c r="D32" s="18"/>
      <c r="E32" s="66" t="s">
        <v>83</v>
      </c>
      <c r="F32" s="29">
        <v>3</v>
      </c>
      <c r="G32" s="18"/>
      <c r="H32" s="22"/>
      <c r="I32" s="23"/>
      <c r="J32" s="40"/>
      <c r="K32" s="66"/>
      <c r="L32" s="29"/>
      <c r="M32" s="18"/>
      <c r="N32" s="66" t="s">
        <v>84</v>
      </c>
      <c r="O32" s="29">
        <v>3</v>
      </c>
      <c r="P32" s="18"/>
      <c r="Q32" s="22"/>
      <c r="R32" s="23"/>
    </row>
    <row r="33" spans="1:18" ht="30" customHeight="1" x14ac:dyDescent="0.35">
      <c r="A33" s="150"/>
      <c r="B33" s="66" t="s">
        <v>86</v>
      </c>
      <c r="C33" s="29">
        <v>4</v>
      </c>
      <c r="D33" s="18"/>
      <c r="E33" s="66" t="s">
        <v>70</v>
      </c>
      <c r="F33" s="29">
        <v>3</v>
      </c>
      <c r="G33" s="18"/>
      <c r="H33" s="22"/>
      <c r="I33" s="23"/>
      <c r="J33" s="40"/>
      <c r="K33" s="66"/>
      <c r="L33" s="29"/>
      <c r="M33" s="18"/>
      <c r="N33" s="17"/>
      <c r="O33" s="29"/>
      <c r="P33" s="18"/>
      <c r="Q33" s="22"/>
      <c r="R33" s="23"/>
    </row>
    <row r="34" spans="1:18" ht="30" customHeight="1" x14ac:dyDescent="0.35">
      <c r="A34" s="110"/>
      <c r="B34" s="66" t="s">
        <v>87</v>
      </c>
      <c r="C34" s="29">
        <v>4</v>
      </c>
      <c r="D34" s="18"/>
      <c r="E34" s="65"/>
      <c r="F34" s="29"/>
      <c r="G34" s="18"/>
      <c r="H34" s="22"/>
      <c r="I34" s="23"/>
      <c r="J34" s="40"/>
      <c r="K34" s="66"/>
      <c r="L34" s="29"/>
      <c r="M34" s="18"/>
      <c r="N34" s="17"/>
      <c r="O34" s="29"/>
      <c r="P34" s="18"/>
      <c r="Q34" s="22"/>
      <c r="R34" s="23"/>
    </row>
    <row r="35" spans="1:18" ht="43.5" x14ac:dyDescent="0.35">
      <c r="A35" s="59" t="s">
        <v>14</v>
      </c>
      <c r="B35" s="19" t="s">
        <v>63</v>
      </c>
      <c r="C35" s="30">
        <v>3</v>
      </c>
      <c r="D35" s="20"/>
      <c r="E35" s="19" t="s">
        <v>67</v>
      </c>
      <c r="F35" s="30">
        <v>4</v>
      </c>
      <c r="G35" s="20"/>
      <c r="H35" s="22"/>
      <c r="I35" s="23"/>
      <c r="J35" s="40"/>
      <c r="K35" s="86"/>
      <c r="L35" s="30"/>
      <c r="M35" s="20"/>
      <c r="N35" s="86" t="s">
        <v>65</v>
      </c>
      <c r="O35" s="30">
        <v>4</v>
      </c>
      <c r="P35" s="20"/>
      <c r="Q35" s="22"/>
      <c r="R35" s="23"/>
    </row>
    <row r="36" spans="1:18" ht="43.5" x14ac:dyDescent="0.35">
      <c r="A36" s="96"/>
      <c r="B36" s="86"/>
      <c r="C36" s="87"/>
      <c r="D36" s="88"/>
      <c r="E36" s="86" t="s">
        <v>64</v>
      </c>
      <c r="F36" s="87">
        <v>4</v>
      </c>
      <c r="G36" s="88"/>
      <c r="H36" s="89"/>
      <c r="I36" s="90"/>
      <c r="J36" s="40"/>
      <c r="K36" s="86"/>
      <c r="L36" s="87"/>
      <c r="M36" s="88"/>
      <c r="N36" s="86" t="s">
        <v>66</v>
      </c>
      <c r="O36" s="30">
        <v>4</v>
      </c>
      <c r="P36" s="88"/>
      <c r="Q36" s="89"/>
      <c r="R36" s="90"/>
    </row>
    <row r="37" spans="1:18" ht="43.5" x14ac:dyDescent="0.35">
      <c r="A37" s="96"/>
      <c r="B37" s="86"/>
      <c r="C37" s="87"/>
      <c r="D37" s="88"/>
      <c r="E37" s="86" t="s">
        <v>68</v>
      </c>
      <c r="F37" s="87">
        <v>4</v>
      </c>
      <c r="G37" s="88"/>
      <c r="H37" s="89"/>
      <c r="I37" s="90"/>
      <c r="J37" s="40"/>
      <c r="K37" s="86"/>
      <c r="L37" s="87"/>
      <c r="M37" s="88"/>
      <c r="N37" s="86"/>
      <c r="O37" s="87"/>
      <c r="P37" s="88"/>
      <c r="Q37" s="89"/>
      <c r="R37" s="90"/>
    </row>
    <row r="38" spans="1:18" ht="30" customHeight="1" x14ac:dyDescent="0.35">
      <c r="B38" s="36" t="s">
        <v>52</v>
      </c>
      <c r="C38" s="21">
        <f>SUM(C31:C35)</f>
        <v>17</v>
      </c>
      <c r="D38" s="21"/>
      <c r="E38" s="36" t="s">
        <v>52</v>
      </c>
      <c r="F38" s="63">
        <f>SUM(F31:F37)</f>
        <v>18</v>
      </c>
      <c r="G38" s="21"/>
      <c r="H38" s="37" t="s">
        <v>52</v>
      </c>
      <c r="I38" s="21">
        <f>SUM(I31:I35)</f>
        <v>0</v>
      </c>
      <c r="J38" s="31"/>
      <c r="K38" s="36" t="s">
        <v>52</v>
      </c>
      <c r="L38" s="21">
        <f>SUM(L31:L35)</f>
        <v>10</v>
      </c>
      <c r="M38" s="21"/>
      <c r="N38" s="36" t="s">
        <v>52</v>
      </c>
      <c r="O38" s="21">
        <f>SUM(O31:O36)</f>
        <v>11</v>
      </c>
      <c r="P38" s="21"/>
      <c r="Q38" s="37" t="s">
        <v>52</v>
      </c>
      <c r="R38" s="21">
        <f>SUM(R31:R35)</f>
        <v>0</v>
      </c>
    </row>
  </sheetData>
  <mergeCells count="43">
    <mergeCell ref="C2:D2"/>
    <mergeCell ref="F2:G2"/>
    <mergeCell ref="M2:Q2"/>
    <mergeCell ref="C3:D3"/>
    <mergeCell ref="F3:G3"/>
    <mergeCell ref="J3:K3"/>
    <mergeCell ref="C4:D4"/>
    <mergeCell ref="F4:G4"/>
    <mergeCell ref="J4:K4"/>
    <mergeCell ref="C5:D5"/>
    <mergeCell ref="F5:G5"/>
    <mergeCell ref="J5:K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3:I13"/>
    <mergeCell ref="K13:R13"/>
    <mergeCell ref="B14:D14"/>
    <mergeCell ref="E14:G14"/>
    <mergeCell ref="H14:I14"/>
    <mergeCell ref="K14:M14"/>
    <mergeCell ref="N14:P14"/>
    <mergeCell ref="Q14:R14"/>
    <mergeCell ref="A32:A33"/>
    <mergeCell ref="A16:A19"/>
    <mergeCell ref="A20:A21"/>
    <mergeCell ref="B28:I28"/>
    <mergeCell ref="K28:R28"/>
    <mergeCell ref="B29:D29"/>
    <mergeCell ref="E29:G29"/>
    <mergeCell ref="H29:I29"/>
    <mergeCell ref="K29:M29"/>
    <mergeCell ref="N29:P29"/>
    <mergeCell ref="Q29:R29"/>
  </mergeCells>
  <pageMargins left="0.33" right="0.31" top="0.48" bottom="0.74803149606299213" header="0.31496062992125984" footer="0.31496062992125984"/>
  <pageSetup paperSize="9" scale="59" orientation="landscape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472A-A9AC-434E-80AC-A2E0BFF6B22C}">
  <dimension ref="A1:R40"/>
  <sheetViews>
    <sheetView view="pageBreakPreview" zoomScale="70" zoomScaleNormal="100" zoomScaleSheetLayoutView="70" workbookViewId="0">
      <selection activeCell="B23" sqref="B23"/>
    </sheetView>
  </sheetViews>
  <sheetFormatPr defaultRowHeight="14.5" x14ac:dyDescent="0.35"/>
  <cols>
    <col min="1" max="1" width="8.81640625" style="24" customWidth="1"/>
    <col min="2" max="2" width="19.179687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22.453125" customWidth="1"/>
    <col min="12" max="12" width="10.81640625" customWidth="1"/>
    <col min="13" max="13" width="15.81640625" customWidth="1"/>
    <col min="14" max="14" width="20.81640625" customWidth="1"/>
    <col min="15" max="15" width="10.54296875" customWidth="1"/>
    <col min="16" max="16" width="16.8164062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 t="s">
        <v>88</v>
      </c>
      <c r="D3" s="118"/>
      <c r="E3" s="52" t="s">
        <v>88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SUM(C19:C20,F19:F20,L19:L20,O19:O20)</f>
        <v>17</v>
      </c>
      <c r="F4" s="123"/>
      <c r="G4" s="124"/>
      <c r="I4" s="2" t="s">
        <v>9</v>
      </c>
      <c r="J4" s="125" t="s">
        <v>89</v>
      </c>
      <c r="K4" s="126"/>
      <c r="L4" s="31"/>
    </row>
    <row r="5" spans="1:18" ht="20.149999999999999" customHeight="1" x14ac:dyDescent="0.35">
      <c r="B5" s="5" t="s">
        <v>11</v>
      </c>
      <c r="C5" s="117">
        <v>10</v>
      </c>
      <c r="D5" s="118"/>
      <c r="E5" s="52">
        <f>SUM(C34,F34,I34)</f>
        <v>10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 t="s">
        <v>90</v>
      </c>
      <c r="D6" s="118"/>
      <c r="E6" s="52" t="s">
        <v>90</v>
      </c>
      <c r="F6" s="123"/>
      <c r="G6" s="124"/>
    </row>
    <row r="7" spans="1:18" ht="20.149999999999999" customHeight="1" x14ac:dyDescent="0.35">
      <c r="B7" s="7" t="s">
        <v>14</v>
      </c>
      <c r="C7" s="117">
        <v>6</v>
      </c>
      <c r="D7" s="118"/>
      <c r="E7" s="52">
        <f>SUM(L38:L39)</f>
        <v>6</v>
      </c>
      <c r="F7" s="123"/>
      <c r="G7" s="124"/>
      <c r="I7" s="42" t="s">
        <v>160</v>
      </c>
      <c r="O7" s="58"/>
    </row>
    <row r="8" spans="1:18" ht="20.149999999999999" customHeight="1" x14ac:dyDescent="0.35">
      <c r="B8" s="1" t="s">
        <v>16</v>
      </c>
      <c r="C8" s="114">
        <v>147</v>
      </c>
      <c r="D8" s="115"/>
      <c r="E8" s="53">
        <v>147</v>
      </c>
      <c r="F8" s="123"/>
      <c r="G8" s="124"/>
      <c r="I8" s="43"/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/>
    </row>
    <row r="10" spans="1:18" ht="15" thickBot="1" x14ac:dyDescent="0.4">
      <c r="B10" s="60"/>
    </row>
    <row r="11" spans="1:18" ht="20.149999999999999" customHeight="1" thickBot="1" x14ac:dyDescent="0.5">
      <c r="B11" s="129" t="s">
        <v>19</v>
      </c>
      <c r="C11" s="130"/>
      <c r="D11" s="130"/>
      <c r="E11" s="130"/>
      <c r="F11" s="130"/>
      <c r="G11" s="130"/>
      <c r="H11" s="130"/>
      <c r="I11" s="131"/>
      <c r="J11" s="35"/>
      <c r="K11" s="129" t="s">
        <v>20</v>
      </c>
      <c r="L11" s="130"/>
      <c r="M11" s="130"/>
      <c r="N11" s="130"/>
      <c r="O11" s="130"/>
      <c r="P11" s="130"/>
      <c r="Q11" s="130"/>
      <c r="R11" s="131"/>
    </row>
    <row r="12" spans="1:18" ht="20.149999999999999" customHeight="1" x14ac:dyDescent="0.35">
      <c r="B12" s="132" t="s">
        <v>21</v>
      </c>
      <c r="C12" s="133"/>
      <c r="D12" s="134"/>
      <c r="E12" s="132" t="s">
        <v>22</v>
      </c>
      <c r="F12" s="133"/>
      <c r="G12" s="134"/>
      <c r="H12" s="135" t="s">
        <v>23</v>
      </c>
      <c r="I12" s="136"/>
      <c r="J12" s="38"/>
      <c r="K12" s="132" t="s">
        <v>21</v>
      </c>
      <c r="L12" s="133"/>
      <c r="M12" s="134"/>
      <c r="N12" s="132" t="s">
        <v>22</v>
      </c>
      <c r="O12" s="133"/>
      <c r="P12" s="134"/>
      <c r="Q12" s="135" t="s">
        <v>23</v>
      </c>
      <c r="R12" s="136"/>
    </row>
    <row r="13" spans="1:18" ht="20.149999999999999" customHeight="1" x14ac:dyDescent="0.35">
      <c r="B13" s="32" t="s">
        <v>24</v>
      </c>
      <c r="C13" s="108" t="s">
        <v>25</v>
      </c>
      <c r="D13" s="33" t="s">
        <v>26</v>
      </c>
      <c r="E13" s="32" t="s">
        <v>24</v>
      </c>
      <c r="F13" s="34" t="s">
        <v>25</v>
      </c>
      <c r="G13" s="51" t="s">
        <v>26</v>
      </c>
      <c r="H13" s="8" t="s">
        <v>24</v>
      </c>
      <c r="I13" s="10" t="s">
        <v>25</v>
      </c>
      <c r="J13" s="39"/>
      <c r="K13" s="9" t="s">
        <v>24</v>
      </c>
      <c r="L13" s="34" t="s">
        <v>25</v>
      </c>
      <c r="M13" s="33" t="s">
        <v>26</v>
      </c>
      <c r="N13" s="9" t="s">
        <v>24</v>
      </c>
      <c r="O13" s="25" t="s">
        <v>25</v>
      </c>
      <c r="P13" s="51" t="s">
        <v>26</v>
      </c>
      <c r="Q13" s="8" t="s">
        <v>24</v>
      </c>
      <c r="R13" s="10" t="s">
        <v>25</v>
      </c>
    </row>
    <row r="14" spans="1:18" ht="30" customHeight="1" x14ac:dyDescent="0.35">
      <c r="A14" s="151" t="s">
        <v>6</v>
      </c>
      <c r="B14" s="11" t="s">
        <v>27</v>
      </c>
      <c r="C14" s="26">
        <v>4</v>
      </c>
      <c r="D14" s="12"/>
      <c r="E14" s="11" t="s">
        <v>28</v>
      </c>
      <c r="F14" s="26">
        <v>4</v>
      </c>
      <c r="G14" s="12" t="s">
        <v>29</v>
      </c>
      <c r="H14" s="22"/>
      <c r="I14" s="23"/>
      <c r="J14" s="40"/>
      <c r="K14" s="11" t="s">
        <v>30</v>
      </c>
      <c r="L14" s="26">
        <v>4</v>
      </c>
      <c r="M14" s="12" t="s">
        <v>31</v>
      </c>
      <c r="N14" s="11" t="s">
        <v>45</v>
      </c>
      <c r="O14" s="26">
        <v>3</v>
      </c>
      <c r="P14" s="12" t="s">
        <v>46</v>
      </c>
      <c r="Q14" s="22"/>
      <c r="R14" s="23"/>
    </row>
    <row r="15" spans="1:18" ht="58" x14ac:dyDescent="0.35">
      <c r="A15" s="152"/>
      <c r="B15" s="11" t="s">
        <v>34</v>
      </c>
      <c r="C15" s="26">
        <v>4</v>
      </c>
      <c r="D15" s="12"/>
      <c r="E15" s="11" t="s">
        <v>35</v>
      </c>
      <c r="F15" s="26">
        <v>4</v>
      </c>
      <c r="G15" s="12" t="s">
        <v>36</v>
      </c>
      <c r="H15" s="22"/>
      <c r="I15" s="23"/>
      <c r="J15" s="40"/>
      <c r="K15" s="11" t="s">
        <v>91</v>
      </c>
      <c r="L15" s="26">
        <v>4</v>
      </c>
      <c r="M15" s="12" t="s">
        <v>38</v>
      </c>
      <c r="N15" s="74" t="s">
        <v>92</v>
      </c>
      <c r="O15" s="62">
        <v>3</v>
      </c>
      <c r="P15" s="12"/>
      <c r="Q15" s="22"/>
      <c r="R15" s="23"/>
    </row>
    <row r="16" spans="1:18" ht="60.75" customHeight="1" x14ac:dyDescent="0.35">
      <c r="A16" s="152"/>
      <c r="B16" s="11" t="s">
        <v>41</v>
      </c>
      <c r="C16" s="26">
        <v>4</v>
      </c>
      <c r="D16" s="12"/>
      <c r="E16" s="11" t="s">
        <v>42</v>
      </c>
      <c r="F16" s="26">
        <v>3</v>
      </c>
      <c r="G16" s="12"/>
      <c r="H16" s="22"/>
      <c r="I16" s="23"/>
      <c r="J16" s="40"/>
      <c r="K16" s="11" t="s">
        <v>93</v>
      </c>
      <c r="L16" s="26">
        <v>3</v>
      </c>
      <c r="M16" s="12"/>
      <c r="N16" s="74" t="s">
        <v>156</v>
      </c>
      <c r="O16" s="62">
        <v>4</v>
      </c>
      <c r="P16" s="12"/>
      <c r="Q16" s="22"/>
      <c r="R16" s="23"/>
    </row>
    <row r="17" spans="1:18" ht="45" customHeight="1" x14ac:dyDescent="0.35">
      <c r="A17" s="152"/>
      <c r="B17" s="11" t="s">
        <v>94</v>
      </c>
      <c r="C17" s="26">
        <v>3</v>
      </c>
      <c r="D17" s="12"/>
      <c r="E17" s="11" t="s">
        <v>95</v>
      </c>
      <c r="F17" s="26">
        <v>3</v>
      </c>
      <c r="G17" s="12" t="s">
        <v>96</v>
      </c>
      <c r="H17" s="22"/>
      <c r="I17" s="23"/>
      <c r="J17" s="40"/>
      <c r="K17" s="11" t="s">
        <v>44</v>
      </c>
      <c r="L17" s="26">
        <v>3</v>
      </c>
      <c r="M17" s="12"/>
      <c r="N17" s="61" t="s">
        <v>97</v>
      </c>
      <c r="O17" s="62">
        <v>3</v>
      </c>
      <c r="P17" s="12" t="s">
        <v>74</v>
      </c>
      <c r="Q17" s="22"/>
      <c r="R17" s="23"/>
    </row>
    <row r="18" spans="1:18" ht="45" customHeight="1" x14ac:dyDescent="0.35">
      <c r="A18" s="153"/>
      <c r="B18" s="71" t="s">
        <v>98</v>
      </c>
      <c r="C18" s="26">
        <v>3</v>
      </c>
      <c r="D18" s="12"/>
      <c r="E18" s="11" t="s">
        <v>99</v>
      </c>
      <c r="F18" s="26">
        <v>3</v>
      </c>
      <c r="G18" s="12" t="s">
        <v>100</v>
      </c>
      <c r="H18" s="22"/>
      <c r="I18" s="23"/>
      <c r="J18" s="40"/>
      <c r="K18" s="11"/>
      <c r="L18" s="26"/>
      <c r="M18" s="12"/>
      <c r="N18" s="61"/>
      <c r="O18" s="62"/>
      <c r="P18" s="12"/>
      <c r="Q18" s="22"/>
      <c r="R18" s="23"/>
    </row>
    <row r="19" spans="1:18" ht="58" x14ac:dyDescent="0.35">
      <c r="A19" s="140" t="s">
        <v>8</v>
      </c>
      <c r="B19" s="57" t="s">
        <v>162</v>
      </c>
      <c r="C19" s="27">
        <v>2</v>
      </c>
      <c r="D19" s="14"/>
      <c r="E19" s="13" t="s">
        <v>161</v>
      </c>
      <c r="F19" s="27">
        <v>2</v>
      </c>
      <c r="G19" s="14" t="s">
        <v>47</v>
      </c>
      <c r="H19" s="22"/>
      <c r="I19" s="23"/>
      <c r="J19" s="40"/>
      <c r="K19" s="13" t="s">
        <v>164</v>
      </c>
      <c r="L19" s="27">
        <v>2</v>
      </c>
      <c r="M19" s="14"/>
      <c r="N19" s="13" t="s">
        <v>167</v>
      </c>
      <c r="O19" s="27">
        <v>3</v>
      </c>
      <c r="P19" s="14"/>
      <c r="Q19" s="22"/>
      <c r="R19" s="23"/>
    </row>
    <row r="20" spans="1:18" ht="43.5" x14ac:dyDescent="0.35">
      <c r="A20" s="141"/>
      <c r="B20" s="13" t="s">
        <v>163</v>
      </c>
      <c r="C20" s="27">
        <v>2</v>
      </c>
      <c r="D20" s="14"/>
      <c r="E20" s="13" t="s">
        <v>165</v>
      </c>
      <c r="F20" s="27">
        <v>3</v>
      </c>
      <c r="G20" s="14"/>
      <c r="H20" s="22"/>
      <c r="I20" s="23"/>
      <c r="J20" s="40"/>
      <c r="K20" s="13" t="s">
        <v>166</v>
      </c>
      <c r="L20" s="27">
        <v>3</v>
      </c>
      <c r="M20" s="49"/>
      <c r="N20" s="13"/>
      <c r="O20" s="27"/>
      <c r="P20" s="14"/>
      <c r="Q20" s="22"/>
      <c r="R20" s="23"/>
    </row>
    <row r="21" spans="1:18" ht="46.5" customHeight="1" x14ac:dyDescent="0.35">
      <c r="A21" s="72" t="s">
        <v>13</v>
      </c>
      <c r="B21" s="17"/>
      <c r="C21" s="29"/>
      <c r="D21" s="18"/>
      <c r="E21" s="17"/>
      <c r="F21" s="29"/>
      <c r="G21" s="18"/>
      <c r="H21" s="22"/>
      <c r="I21" s="23"/>
      <c r="J21" s="40"/>
      <c r="K21" s="17" t="s">
        <v>101</v>
      </c>
      <c r="L21" s="29">
        <v>3</v>
      </c>
      <c r="M21" s="73"/>
      <c r="N21" s="17" t="s">
        <v>102</v>
      </c>
      <c r="O21" s="29">
        <v>3</v>
      </c>
      <c r="P21" s="18"/>
      <c r="Q21" s="22"/>
      <c r="R21" s="23"/>
    </row>
    <row r="22" spans="1:18" ht="16.5" customHeight="1" x14ac:dyDescent="0.35">
      <c r="A22" s="59" t="s">
        <v>14</v>
      </c>
      <c r="B22" s="19"/>
      <c r="C22" s="30"/>
      <c r="D22" s="20"/>
      <c r="E22" s="19"/>
      <c r="F22" s="30"/>
      <c r="G22" s="20"/>
      <c r="H22" s="22"/>
      <c r="I22" s="23"/>
      <c r="J22" s="40"/>
      <c r="K22" s="19"/>
      <c r="L22" s="30"/>
      <c r="M22" s="20"/>
      <c r="N22" s="19"/>
      <c r="O22" s="30"/>
      <c r="P22" s="20"/>
      <c r="Q22" s="22"/>
      <c r="R22" s="23"/>
    </row>
    <row r="23" spans="1:18" s="58" customFormat="1" ht="43.5" x14ac:dyDescent="0.35">
      <c r="A23" s="106"/>
      <c r="B23" s="91" t="s">
        <v>181</v>
      </c>
      <c r="C23" s="92">
        <v>0</v>
      </c>
      <c r="D23" s="93" t="s">
        <v>51</v>
      </c>
      <c r="E23" s="91"/>
      <c r="F23" s="92"/>
      <c r="G23" s="93"/>
      <c r="H23" s="94"/>
      <c r="I23" s="93"/>
      <c r="J23" s="95"/>
      <c r="K23" s="91"/>
      <c r="L23" s="92"/>
      <c r="M23" s="93"/>
      <c r="N23" s="91"/>
      <c r="O23" s="92"/>
      <c r="P23" s="93"/>
      <c r="Q23" s="94"/>
      <c r="R23" s="93"/>
    </row>
    <row r="24" spans="1:18" ht="30" customHeight="1" thickBot="1" x14ac:dyDescent="0.4">
      <c r="B24" s="36" t="s">
        <v>52</v>
      </c>
      <c r="C24" s="21">
        <f>SUM(C14:C22)</f>
        <v>22</v>
      </c>
      <c r="D24" s="21"/>
      <c r="E24" s="36" t="s">
        <v>52</v>
      </c>
      <c r="F24" s="21">
        <f>SUM(F14:F22)</f>
        <v>22</v>
      </c>
      <c r="G24" s="21"/>
      <c r="H24" s="37" t="s">
        <v>52</v>
      </c>
      <c r="I24" s="21">
        <f>SUM(I14:I22)</f>
        <v>0</v>
      </c>
      <c r="J24" s="31"/>
      <c r="K24" s="36" t="s">
        <v>52</v>
      </c>
      <c r="L24" s="77" t="s">
        <v>159</v>
      </c>
      <c r="M24" s="77" t="s">
        <v>103</v>
      </c>
      <c r="N24" s="36" t="s">
        <v>52</v>
      </c>
      <c r="O24" s="76" t="s">
        <v>157</v>
      </c>
      <c r="P24" s="77" t="s">
        <v>158</v>
      </c>
      <c r="Q24" s="37" t="s">
        <v>52</v>
      </c>
      <c r="R24" s="21">
        <f>SUM(R14:R22)</f>
        <v>0</v>
      </c>
    </row>
    <row r="25" spans="1:18" ht="20.149999999999999" customHeight="1" x14ac:dyDescent="0.35"/>
    <row r="26" spans="1:18" ht="20.149999999999999" customHeight="1" thickBot="1" x14ac:dyDescent="0.4"/>
    <row r="27" spans="1:18" ht="20.149999999999999" customHeight="1" thickBot="1" x14ac:dyDescent="0.5">
      <c r="B27" s="142" t="s">
        <v>53</v>
      </c>
      <c r="C27" s="143"/>
      <c r="D27" s="144"/>
      <c r="E27" s="144"/>
      <c r="F27" s="144"/>
      <c r="G27" s="144"/>
      <c r="H27" s="145"/>
      <c r="I27" s="146"/>
      <c r="J27" s="35"/>
      <c r="K27" s="129" t="s">
        <v>54</v>
      </c>
      <c r="L27" s="130"/>
      <c r="M27" s="130"/>
      <c r="N27" s="130"/>
      <c r="O27" s="130"/>
      <c r="P27" s="130"/>
      <c r="Q27" s="130"/>
      <c r="R27" s="131"/>
    </row>
    <row r="28" spans="1:18" ht="20.149999999999999" customHeight="1" x14ac:dyDescent="0.35">
      <c r="B28" s="132" t="s">
        <v>21</v>
      </c>
      <c r="C28" s="133"/>
      <c r="D28" s="134"/>
      <c r="E28" s="132" t="s">
        <v>22</v>
      </c>
      <c r="F28" s="133"/>
      <c r="G28" s="149"/>
      <c r="H28" s="135" t="s">
        <v>23</v>
      </c>
      <c r="I28" s="136"/>
      <c r="J28" s="38"/>
      <c r="K28" s="132" t="s">
        <v>21</v>
      </c>
      <c r="L28" s="133"/>
      <c r="M28" s="134"/>
      <c r="N28" s="132" t="s">
        <v>22</v>
      </c>
      <c r="O28" s="133"/>
      <c r="P28" s="134"/>
      <c r="Q28" s="135" t="s">
        <v>23</v>
      </c>
      <c r="R28" s="136"/>
    </row>
    <row r="29" spans="1:18" ht="20.149999999999999" customHeight="1" x14ac:dyDescent="0.35">
      <c r="B29" s="9" t="s">
        <v>24</v>
      </c>
      <c r="C29" s="25" t="s">
        <v>25</v>
      </c>
      <c r="D29" s="33" t="s">
        <v>26</v>
      </c>
      <c r="E29" s="9" t="s">
        <v>24</v>
      </c>
      <c r="F29" s="25" t="s">
        <v>25</v>
      </c>
      <c r="G29" s="51" t="s">
        <v>26</v>
      </c>
      <c r="H29" s="8" t="s">
        <v>24</v>
      </c>
      <c r="I29" s="10" t="s">
        <v>25</v>
      </c>
      <c r="J29" s="39"/>
      <c r="K29" s="9" t="s">
        <v>24</v>
      </c>
      <c r="L29" s="25" t="s">
        <v>25</v>
      </c>
      <c r="M29" s="33" t="s">
        <v>26</v>
      </c>
      <c r="N29" s="9" t="s">
        <v>24</v>
      </c>
      <c r="O29" s="25" t="s">
        <v>25</v>
      </c>
      <c r="P29" s="51" t="s">
        <v>26</v>
      </c>
      <c r="Q29" s="8" t="s">
        <v>24</v>
      </c>
      <c r="R29" s="10" t="s">
        <v>25</v>
      </c>
    </row>
    <row r="30" spans="1:18" ht="46.5" customHeight="1" x14ac:dyDescent="0.35">
      <c r="A30" s="151" t="s">
        <v>6</v>
      </c>
      <c r="B30" s="11" t="s">
        <v>104</v>
      </c>
      <c r="C30" s="26">
        <v>3</v>
      </c>
      <c r="D30" s="12" t="s">
        <v>105</v>
      </c>
      <c r="E30" s="11" t="s">
        <v>106</v>
      </c>
      <c r="F30" s="26">
        <v>3</v>
      </c>
      <c r="G30" s="12" t="s">
        <v>107</v>
      </c>
      <c r="H30" s="22"/>
      <c r="I30" s="23"/>
      <c r="J30" s="40"/>
      <c r="K30" s="70" t="s">
        <v>108</v>
      </c>
      <c r="L30" s="26">
        <v>4</v>
      </c>
      <c r="M30" s="12"/>
      <c r="N30" s="70" t="s">
        <v>108</v>
      </c>
      <c r="O30" s="26">
        <v>4</v>
      </c>
      <c r="P30" s="12"/>
      <c r="Q30" s="22"/>
      <c r="R30" s="23"/>
    </row>
    <row r="31" spans="1:18" ht="46.5" customHeight="1" x14ac:dyDescent="0.35">
      <c r="A31" s="152"/>
      <c r="B31" s="11" t="s">
        <v>109</v>
      </c>
      <c r="C31" s="26">
        <v>3</v>
      </c>
      <c r="D31" s="12" t="s">
        <v>110</v>
      </c>
      <c r="E31" s="11" t="s">
        <v>111</v>
      </c>
      <c r="F31" s="26">
        <v>4</v>
      </c>
      <c r="G31" s="12"/>
      <c r="H31" s="22"/>
      <c r="I31" s="23"/>
      <c r="J31" s="40"/>
      <c r="K31" s="70"/>
      <c r="L31" s="26"/>
      <c r="M31" s="12"/>
      <c r="N31" s="11"/>
      <c r="O31" s="26"/>
      <c r="P31" s="12"/>
      <c r="Q31" s="22"/>
      <c r="R31" s="23"/>
    </row>
    <row r="32" spans="1:18" ht="46.5" customHeight="1" x14ac:dyDescent="0.35">
      <c r="A32" s="152"/>
      <c r="B32" s="11" t="s">
        <v>112</v>
      </c>
      <c r="C32" s="26">
        <v>4</v>
      </c>
      <c r="D32" s="12"/>
      <c r="E32" s="11"/>
      <c r="F32" s="26"/>
      <c r="G32" s="12"/>
      <c r="H32" s="22"/>
      <c r="I32" s="23"/>
      <c r="J32" s="40"/>
      <c r="K32" s="70"/>
      <c r="L32" s="26"/>
      <c r="M32" s="12"/>
      <c r="N32" s="11"/>
      <c r="O32" s="26"/>
      <c r="P32" s="12"/>
      <c r="Q32" s="22"/>
      <c r="R32" s="23"/>
    </row>
    <row r="33" spans="1:18" ht="46.5" customHeight="1" x14ac:dyDescent="0.35">
      <c r="A33" s="153"/>
      <c r="B33" s="11"/>
      <c r="C33" s="26"/>
      <c r="D33" s="12"/>
      <c r="E33" s="11"/>
      <c r="F33" s="26"/>
      <c r="G33" s="12"/>
      <c r="H33" s="22"/>
      <c r="I33" s="23"/>
      <c r="J33" s="40"/>
      <c r="K33" s="70"/>
      <c r="L33" s="26"/>
      <c r="M33" s="12"/>
      <c r="N33" s="11"/>
      <c r="O33" s="26"/>
      <c r="P33" s="12"/>
      <c r="Q33" s="22"/>
      <c r="R33" s="23"/>
    </row>
    <row r="34" spans="1:18" ht="47.5" customHeight="1" x14ac:dyDescent="0.35">
      <c r="A34" s="47" t="s">
        <v>11</v>
      </c>
      <c r="B34" s="15" t="s">
        <v>56</v>
      </c>
      <c r="C34" s="28">
        <v>2</v>
      </c>
      <c r="D34" s="16"/>
      <c r="E34" s="15" t="s">
        <v>48</v>
      </c>
      <c r="F34" s="28">
        <v>3</v>
      </c>
      <c r="G34" s="16" t="s">
        <v>46</v>
      </c>
      <c r="H34" s="64" t="s">
        <v>113</v>
      </c>
      <c r="I34" s="16">
        <v>5</v>
      </c>
      <c r="J34" s="40"/>
      <c r="K34" s="15"/>
      <c r="L34" s="28"/>
      <c r="M34" s="16"/>
      <c r="N34" s="15"/>
      <c r="O34" s="28"/>
      <c r="P34" s="16"/>
      <c r="Q34" s="22"/>
      <c r="R34" s="23"/>
    </row>
    <row r="35" spans="1:18" ht="30" customHeight="1" x14ac:dyDescent="0.35">
      <c r="A35" s="147" t="s">
        <v>13</v>
      </c>
      <c r="B35" s="66" t="s">
        <v>114</v>
      </c>
      <c r="C35" s="29">
        <v>3</v>
      </c>
      <c r="D35" s="18"/>
      <c r="E35" s="66" t="s">
        <v>115</v>
      </c>
      <c r="F35" s="29">
        <v>4</v>
      </c>
      <c r="G35" s="18"/>
      <c r="H35" s="22"/>
      <c r="I35" s="23"/>
      <c r="J35" s="40"/>
      <c r="K35" s="66" t="s">
        <v>116</v>
      </c>
      <c r="L35" s="29">
        <v>3</v>
      </c>
      <c r="M35" s="18"/>
      <c r="N35" s="66" t="s">
        <v>117</v>
      </c>
      <c r="O35" s="29">
        <v>3</v>
      </c>
      <c r="P35" s="18"/>
      <c r="Q35" s="22"/>
      <c r="R35" s="23"/>
    </row>
    <row r="36" spans="1:18" ht="30" customHeight="1" x14ac:dyDescent="0.35">
      <c r="A36" s="148"/>
      <c r="B36" s="66"/>
      <c r="C36" s="29"/>
      <c r="D36" s="18"/>
      <c r="E36" s="66" t="s">
        <v>118</v>
      </c>
      <c r="F36" s="29">
        <v>3</v>
      </c>
      <c r="G36" s="18"/>
      <c r="H36" s="22"/>
      <c r="I36" s="23"/>
      <c r="J36" s="40"/>
      <c r="K36" s="66" t="s">
        <v>119</v>
      </c>
      <c r="L36" s="29">
        <v>4</v>
      </c>
      <c r="M36" s="18"/>
      <c r="N36" s="66" t="s">
        <v>120</v>
      </c>
      <c r="O36" s="29">
        <v>4</v>
      </c>
      <c r="P36" s="18"/>
      <c r="Q36" s="22"/>
      <c r="R36" s="23"/>
    </row>
    <row r="37" spans="1:18" ht="30" customHeight="1" x14ac:dyDescent="0.35">
      <c r="A37" s="150"/>
      <c r="B37" s="65"/>
      <c r="C37" s="29"/>
      <c r="D37" s="18"/>
      <c r="E37" s="65"/>
      <c r="F37" s="29"/>
      <c r="G37" s="18"/>
      <c r="H37" s="22"/>
      <c r="I37" s="23"/>
      <c r="J37" s="40"/>
      <c r="K37" s="66"/>
      <c r="L37" s="29"/>
      <c r="M37" s="18"/>
      <c r="N37" s="17"/>
      <c r="O37" s="29"/>
      <c r="P37" s="18"/>
      <c r="Q37" s="22"/>
      <c r="R37" s="23"/>
    </row>
    <row r="38" spans="1:18" ht="30" customHeight="1" x14ac:dyDescent="0.35">
      <c r="A38" s="59" t="s">
        <v>14</v>
      </c>
      <c r="B38" s="75"/>
      <c r="C38" s="30"/>
      <c r="D38" s="20"/>
      <c r="E38" s="19"/>
      <c r="F38" s="30"/>
      <c r="G38" s="20"/>
      <c r="H38" s="22"/>
      <c r="I38" s="23"/>
      <c r="J38" s="40"/>
      <c r="K38" s="19" t="s">
        <v>50</v>
      </c>
      <c r="L38" s="30">
        <v>3</v>
      </c>
      <c r="M38" s="20"/>
      <c r="N38" s="19"/>
      <c r="O38" s="30"/>
      <c r="P38" s="20"/>
      <c r="Q38" s="22"/>
      <c r="R38" s="23"/>
    </row>
    <row r="39" spans="1:18" ht="30" customHeight="1" x14ac:dyDescent="0.35">
      <c r="A39" s="96"/>
      <c r="B39" s="98"/>
      <c r="C39" s="87"/>
      <c r="D39" s="88"/>
      <c r="E39" s="86"/>
      <c r="F39" s="87"/>
      <c r="G39" s="88"/>
      <c r="H39" s="89"/>
      <c r="I39" s="90"/>
      <c r="J39" s="40"/>
      <c r="K39" s="86" t="s">
        <v>63</v>
      </c>
      <c r="L39" s="87">
        <v>3</v>
      </c>
      <c r="M39" s="88"/>
      <c r="N39" s="86"/>
      <c r="O39" s="87"/>
      <c r="P39" s="88"/>
      <c r="Q39" s="89"/>
      <c r="R39" s="90"/>
    </row>
    <row r="40" spans="1:18" ht="46.5" customHeight="1" thickBot="1" x14ac:dyDescent="0.4">
      <c r="B40" s="36" t="s">
        <v>52</v>
      </c>
      <c r="C40" s="77">
        <f>SUM(C30:C38)</f>
        <v>15</v>
      </c>
      <c r="D40" s="21"/>
      <c r="E40" s="36" t="s">
        <v>52</v>
      </c>
      <c r="F40" s="63">
        <v>17</v>
      </c>
      <c r="G40" s="21"/>
      <c r="H40" s="37" t="s">
        <v>52</v>
      </c>
      <c r="I40" s="21">
        <f>SUM(I30:I38)</f>
        <v>5</v>
      </c>
      <c r="J40" s="31"/>
      <c r="K40" s="36" t="s">
        <v>52</v>
      </c>
      <c r="L40" s="21">
        <f>SUM(L30:L39)</f>
        <v>17</v>
      </c>
      <c r="M40" s="21"/>
      <c r="N40" s="36" t="s">
        <v>52</v>
      </c>
      <c r="O40" s="21">
        <f>SUM(O30:O38)</f>
        <v>11</v>
      </c>
      <c r="P40" s="21"/>
      <c r="Q40" s="37" t="s">
        <v>52</v>
      </c>
      <c r="R40" s="21">
        <f>SUM(R30:R38)</f>
        <v>0</v>
      </c>
    </row>
  </sheetData>
  <mergeCells count="40">
    <mergeCell ref="A14:A18"/>
    <mergeCell ref="A30:A33"/>
    <mergeCell ref="A35:A37"/>
    <mergeCell ref="A19:A20"/>
    <mergeCell ref="B27:I27"/>
    <mergeCell ref="K27:R27"/>
    <mergeCell ref="B28:D28"/>
    <mergeCell ref="E28:G28"/>
    <mergeCell ref="H28:I28"/>
    <mergeCell ref="K28:M28"/>
    <mergeCell ref="N28:P28"/>
    <mergeCell ref="Q28:R28"/>
    <mergeCell ref="B11:I11"/>
    <mergeCell ref="K11:R11"/>
    <mergeCell ref="B12:D12"/>
    <mergeCell ref="E12:G12"/>
    <mergeCell ref="H12:I12"/>
    <mergeCell ref="K12:M12"/>
    <mergeCell ref="N12:P12"/>
    <mergeCell ref="Q12:R12"/>
    <mergeCell ref="C9:D9"/>
    <mergeCell ref="F9:G9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8" orientation="landscape" r:id="rId1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27C8-4498-42FE-ABAB-E3D7185767E3}">
  <dimension ref="A1:R39"/>
  <sheetViews>
    <sheetView zoomScaleNormal="100" zoomScaleSheetLayoutView="100" workbookViewId="0">
      <selection activeCell="B23" sqref="B23"/>
    </sheetView>
  </sheetViews>
  <sheetFormatPr defaultRowHeight="14.5" x14ac:dyDescent="0.35"/>
  <cols>
    <col min="1" max="1" width="8.81640625" style="24" customWidth="1"/>
    <col min="2" max="2" width="22.5429687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22.453125" customWidth="1"/>
    <col min="12" max="12" width="9.54296875" customWidth="1"/>
    <col min="13" max="13" width="15.81640625" customWidth="1"/>
    <col min="14" max="14" width="20.81640625" customWidth="1"/>
    <col min="15" max="15" width="8.81640625" customWidth="1"/>
    <col min="16" max="16" width="16.8164062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14" t="s">
        <v>1</v>
      </c>
      <c r="D2" s="115"/>
      <c r="E2" s="105" t="s">
        <v>2</v>
      </c>
      <c r="F2" s="116" t="s">
        <v>3</v>
      </c>
      <c r="G2" s="116"/>
      <c r="I2" s="44" t="s">
        <v>4</v>
      </c>
      <c r="J2" s="45"/>
      <c r="K2" s="46"/>
      <c r="L2" s="46"/>
      <c r="M2" s="113" t="s">
        <v>5</v>
      </c>
      <c r="N2" s="113"/>
      <c r="O2" s="113"/>
      <c r="P2" s="113"/>
      <c r="Q2" s="113"/>
    </row>
    <row r="3" spans="1:18" ht="20.149999999999999" customHeight="1" thickTop="1" x14ac:dyDescent="0.35">
      <c r="B3" s="3" t="s">
        <v>6</v>
      </c>
      <c r="C3" s="117">
        <v>69</v>
      </c>
      <c r="D3" s="118"/>
      <c r="E3" s="52">
        <f>SUM(C14:C18,F14:F18,L14:L18,O14:O16,L30,O30)</f>
        <v>69</v>
      </c>
      <c r="F3" s="119"/>
      <c r="G3" s="120"/>
      <c r="I3" s="2" t="s">
        <v>7</v>
      </c>
      <c r="J3" s="121"/>
      <c r="K3" s="122"/>
      <c r="L3" s="31"/>
    </row>
    <row r="4" spans="1:18" ht="20.149999999999999" customHeight="1" x14ac:dyDescent="0.35">
      <c r="B4" s="4" t="s">
        <v>8</v>
      </c>
      <c r="C4" s="117">
        <v>17</v>
      </c>
      <c r="D4" s="118"/>
      <c r="E4" s="52">
        <f>SUM(C19:C20,F19:F20,L19,O19:O20,)</f>
        <v>17</v>
      </c>
      <c r="F4" s="123"/>
      <c r="G4" s="124"/>
      <c r="I4" s="2" t="s">
        <v>9</v>
      </c>
      <c r="J4" s="125" t="s">
        <v>121</v>
      </c>
      <c r="K4" s="126"/>
      <c r="L4" s="31"/>
    </row>
    <row r="5" spans="1:18" ht="20.149999999999999" customHeight="1" x14ac:dyDescent="0.35">
      <c r="B5" s="5" t="s">
        <v>11</v>
      </c>
      <c r="C5" s="117">
        <v>15</v>
      </c>
      <c r="D5" s="118"/>
      <c r="E5" s="52">
        <f>SUM(O21,C31,F31)</f>
        <v>15</v>
      </c>
      <c r="F5" s="123"/>
      <c r="G5" s="124"/>
      <c r="I5" s="2" t="s">
        <v>12</v>
      </c>
      <c r="J5" s="121">
        <v>2021</v>
      </c>
      <c r="K5" s="122"/>
      <c r="L5" s="31"/>
    </row>
    <row r="6" spans="1:18" ht="20.149999999999999" customHeight="1" x14ac:dyDescent="0.35">
      <c r="B6" s="6" t="s">
        <v>13</v>
      </c>
      <c r="C6" s="117">
        <v>30</v>
      </c>
      <c r="D6" s="118"/>
      <c r="E6" s="52">
        <f>SUM(C32:C33,L32:L35,O32:O34)</f>
        <v>30</v>
      </c>
      <c r="F6" s="123"/>
      <c r="G6" s="124"/>
    </row>
    <row r="7" spans="1:18" ht="20.149999999999999" customHeight="1" x14ac:dyDescent="0.35">
      <c r="B7" s="7" t="s">
        <v>14</v>
      </c>
      <c r="C7" s="117">
        <v>12</v>
      </c>
      <c r="D7" s="118"/>
      <c r="E7" s="52">
        <f>SUM(O22,C36:C38)</f>
        <v>12</v>
      </c>
      <c r="F7" s="123"/>
      <c r="G7" s="124"/>
      <c r="I7" s="42" t="s">
        <v>160</v>
      </c>
      <c r="O7" s="58"/>
    </row>
    <row r="8" spans="1:18" ht="20.149999999999999" customHeight="1" x14ac:dyDescent="0.35">
      <c r="B8" s="1" t="s">
        <v>16</v>
      </c>
      <c r="C8" s="114">
        <f>SUM(C3:C7)</f>
        <v>143</v>
      </c>
      <c r="D8" s="115"/>
      <c r="E8" s="53">
        <f>SUM(E3:E7)</f>
        <v>143</v>
      </c>
      <c r="F8" s="123"/>
      <c r="G8" s="124"/>
      <c r="I8" s="43"/>
    </row>
    <row r="9" spans="1:18" ht="20.149999999999999" customHeight="1" x14ac:dyDescent="0.35">
      <c r="B9" s="54"/>
      <c r="C9" s="127"/>
      <c r="D9" s="127"/>
      <c r="E9" s="106"/>
      <c r="F9" s="127"/>
      <c r="G9" s="127"/>
      <c r="I9" s="42"/>
    </row>
    <row r="10" spans="1:18" ht="15" thickBot="1" x14ac:dyDescent="0.4">
      <c r="B10" s="60"/>
    </row>
    <row r="11" spans="1:18" ht="20.149999999999999" customHeight="1" thickBot="1" x14ac:dyDescent="0.5">
      <c r="B11" s="129" t="s">
        <v>19</v>
      </c>
      <c r="C11" s="130"/>
      <c r="D11" s="130"/>
      <c r="E11" s="130"/>
      <c r="F11" s="130"/>
      <c r="G11" s="130"/>
      <c r="H11" s="130"/>
      <c r="I11" s="131"/>
      <c r="J11" s="35"/>
      <c r="K11" s="129" t="s">
        <v>20</v>
      </c>
      <c r="L11" s="130"/>
      <c r="M11" s="130"/>
      <c r="N11" s="130"/>
      <c r="O11" s="130"/>
      <c r="P11" s="130"/>
      <c r="Q11" s="130"/>
      <c r="R11" s="131"/>
    </row>
    <row r="12" spans="1:18" ht="20.149999999999999" customHeight="1" x14ac:dyDescent="0.35">
      <c r="B12" s="132" t="s">
        <v>21</v>
      </c>
      <c r="C12" s="133"/>
      <c r="D12" s="134"/>
      <c r="E12" s="132" t="s">
        <v>22</v>
      </c>
      <c r="F12" s="133"/>
      <c r="G12" s="134"/>
      <c r="H12" s="135" t="s">
        <v>23</v>
      </c>
      <c r="I12" s="136"/>
      <c r="J12" s="38"/>
      <c r="K12" s="132" t="s">
        <v>21</v>
      </c>
      <c r="L12" s="133"/>
      <c r="M12" s="134"/>
      <c r="N12" s="132" t="s">
        <v>22</v>
      </c>
      <c r="O12" s="133"/>
      <c r="P12" s="134"/>
      <c r="Q12" s="135" t="s">
        <v>23</v>
      </c>
      <c r="R12" s="136"/>
    </row>
    <row r="13" spans="1:18" ht="20.149999999999999" customHeight="1" x14ac:dyDescent="0.35">
      <c r="B13" s="32" t="s">
        <v>24</v>
      </c>
      <c r="C13" s="108" t="s">
        <v>25</v>
      </c>
      <c r="D13" s="33" t="s">
        <v>26</v>
      </c>
      <c r="E13" s="32" t="s">
        <v>24</v>
      </c>
      <c r="F13" s="34" t="s">
        <v>25</v>
      </c>
      <c r="G13" s="51" t="s">
        <v>26</v>
      </c>
      <c r="H13" s="8" t="s">
        <v>24</v>
      </c>
      <c r="I13" s="10" t="s">
        <v>25</v>
      </c>
      <c r="J13" s="39"/>
      <c r="K13" s="9" t="s">
        <v>24</v>
      </c>
      <c r="L13" s="34" t="s">
        <v>25</v>
      </c>
      <c r="M13" s="33" t="s">
        <v>26</v>
      </c>
      <c r="N13" s="9" t="s">
        <v>24</v>
      </c>
      <c r="O13" s="25" t="s">
        <v>25</v>
      </c>
      <c r="P13" s="51" t="s">
        <v>26</v>
      </c>
      <c r="Q13" s="8" t="s">
        <v>24</v>
      </c>
      <c r="R13" s="10" t="s">
        <v>25</v>
      </c>
    </row>
    <row r="14" spans="1:18" ht="43.5" x14ac:dyDescent="0.35">
      <c r="A14" s="151" t="s">
        <v>6</v>
      </c>
      <c r="B14" s="11" t="s">
        <v>27</v>
      </c>
      <c r="C14" s="26">
        <v>4</v>
      </c>
      <c r="D14" s="12"/>
      <c r="E14" s="11" t="s">
        <v>28</v>
      </c>
      <c r="F14" s="26">
        <v>4</v>
      </c>
      <c r="G14" s="12" t="s">
        <v>29</v>
      </c>
      <c r="H14" s="22"/>
      <c r="I14" s="23"/>
      <c r="J14" s="40"/>
      <c r="K14" s="11" t="s">
        <v>30</v>
      </c>
      <c r="L14" s="26">
        <v>4</v>
      </c>
      <c r="M14" s="12" t="s">
        <v>31</v>
      </c>
      <c r="N14" s="11" t="s">
        <v>122</v>
      </c>
      <c r="O14" s="26">
        <v>3</v>
      </c>
      <c r="P14" s="12" t="s">
        <v>123</v>
      </c>
      <c r="Q14" s="22"/>
      <c r="R14" s="23"/>
    </row>
    <row r="15" spans="1:18" ht="30" customHeight="1" x14ac:dyDescent="0.35">
      <c r="A15" s="152"/>
      <c r="B15" s="11" t="s">
        <v>34</v>
      </c>
      <c r="C15" s="26">
        <v>4</v>
      </c>
      <c r="D15" s="12"/>
      <c r="E15" s="11" t="s">
        <v>35</v>
      </c>
      <c r="F15" s="26">
        <v>4</v>
      </c>
      <c r="G15" s="12" t="s">
        <v>36</v>
      </c>
      <c r="H15" s="22"/>
      <c r="I15" s="23"/>
      <c r="J15" s="40"/>
      <c r="K15" s="11" t="s">
        <v>124</v>
      </c>
      <c r="L15" s="26">
        <v>4</v>
      </c>
      <c r="M15" s="12" t="s">
        <v>38</v>
      </c>
      <c r="N15" s="61" t="s">
        <v>125</v>
      </c>
      <c r="O15" s="62">
        <v>3</v>
      </c>
      <c r="P15" s="12" t="s">
        <v>126</v>
      </c>
      <c r="Q15" s="22"/>
      <c r="R15" s="23"/>
    </row>
    <row r="16" spans="1:18" ht="43.5" x14ac:dyDescent="0.35">
      <c r="A16" s="152"/>
      <c r="B16" s="11" t="s">
        <v>41</v>
      </c>
      <c r="C16" s="26">
        <v>4</v>
      </c>
      <c r="D16" s="12"/>
      <c r="E16" s="11" t="s">
        <v>42</v>
      </c>
      <c r="F16" s="26">
        <v>3</v>
      </c>
      <c r="G16" s="12"/>
      <c r="H16" s="22"/>
      <c r="I16" s="23"/>
      <c r="J16" s="40"/>
      <c r="K16" s="11" t="s">
        <v>127</v>
      </c>
      <c r="L16" s="26">
        <v>3</v>
      </c>
      <c r="M16" s="12" t="s">
        <v>128</v>
      </c>
      <c r="N16" s="61" t="s">
        <v>129</v>
      </c>
      <c r="O16" s="62">
        <v>3</v>
      </c>
      <c r="P16" s="12" t="s">
        <v>130</v>
      </c>
      <c r="Q16" s="22"/>
      <c r="R16" s="23"/>
    </row>
    <row r="17" spans="1:18" ht="45" customHeight="1" x14ac:dyDescent="0.35">
      <c r="A17" s="152"/>
      <c r="B17" s="11" t="s">
        <v>131</v>
      </c>
      <c r="C17" s="26">
        <v>3</v>
      </c>
      <c r="D17" s="12"/>
      <c r="E17" s="11" t="s">
        <v>132</v>
      </c>
      <c r="F17" s="26">
        <v>3</v>
      </c>
      <c r="G17" s="12" t="s">
        <v>133</v>
      </c>
      <c r="H17" s="22"/>
      <c r="I17" s="23"/>
      <c r="J17" s="40"/>
      <c r="K17" s="11" t="s">
        <v>134</v>
      </c>
      <c r="L17" s="26">
        <v>3</v>
      </c>
      <c r="M17" s="12" t="s">
        <v>135</v>
      </c>
      <c r="N17" s="61"/>
      <c r="O17" s="62"/>
      <c r="P17" s="12"/>
      <c r="Q17" s="22"/>
      <c r="R17" s="23"/>
    </row>
    <row r="18" spans="1:18" ht="45" customHeight="1" x14ac:dyDescent="0.35">
      <c r="A18" s="153"/>
      <c r="B18" s="71" t="s">
        <v>136</v>
      </c>
      <c r="C18" s="26">
        <v>3</v>
      </c>
      <c r="D18" s="12"/>
      <c r="E18" s="11" t="s">
        <v>137</v>
      </c>
      <c r="F18" s="26">
        <v>3</v>
      </c>
      <c r="G18" s="12" t="s">
        <v>135</v>
      </c>
      <c r="H18" s="22"/>
      <c r="I18" s="23"/>
      <c r="J18" s="40"/>
      <c r="K18" s="11" t="s">
        <v>138</v>
      </c>
      <c r="L18" s="26">
        <v>3</v>
      </c>
      <c r="M18" s="12" t="s">
        <v>139</v>
      </c>
      <c r="N18" s="61"/>
      <c r="O18" s="62"/>
      <c r="P18" s="12"/>
      <c r="Q18" s="22"/>
      <c r="R18" s="23"/>
    </row>
    <row r="19" spans="1:18" ht="58" x14ac:dyDescent="0.35">
      <c r="A19" s="140" t="s">
        <v>8</v>
      </c>
      <c r="B19" s="57" t="s">
        <v>162</v>
      </c>
      <c r="C19" s="27">
        <v>2</v>
      </c>
      <c r="D19" s="14"/>
      <c r="E19" s="13" t="s">
        <v>161</v>
      </c>
      <c r="F19" s="27">
        <v>2</v>
      </c>
      <c r="G19" s="14" t="s">
        <v>79</v>
      </c>
      <c r="H19" s="22"/>
      <c r="I19" s="23"/>
      <c r="J19" s="40"/>
      <c r="K19" s="13" t="s">
        <v>166</v>
      </c>
      <c r="L19" s="27">
        <v>3</v>
      </c>
      <c r="M19" s="14"/>
      <c r="N19" s="13" t="s">
        <v>164</v>
      </c>
      <c r="O19" s="27">
        <v>2</v>
      </c>
      <c r="P19" s="14"/>
      <c r="Q19" s="22"/>
      <c r="R19" s="23"/>
    </row>
    <row r="20" spans="1:18" ht="46.5" customHeight="1" x14ac:dyDescent="0.35">
      <c r="A20" s="141"/>
      <c r="B20" s="13" t="s">
        <v>163</v>
      </c>
      <c r="C20" s="27">
        <v>2</v>
      </c>
      <c r="D20" s="14"/>
      <c r="E20" s="13" t="s">
        <v>165</v>
      </c>
      <c r="F20" s="27">
        <v>3</v>
      </c>
      <c r="G20" s="14"/>
      <c r="H20" s="22"/>
      <c r="I20" s="23"/>
      <c r="J20" s="40"/>
      <c r="K20" s="13"/>
      <c r="L20" s="27"/>
      <c r="M20" s="49"/>
      <c r="N20" s="13" t="s">
        <v>167</v>
      </c>
      <c r="O20" s="27">
        <v>3</v>
      </c>
      <c r="P20" s="14"/>
      <c r="Q20" s="22"/>
      <c r="R20" s="23"/>
    </row>
    <row r="21" spans="1:18" ht="46.5" customHeight="1" x14ac:dyDescent="0.35">
      <c r="A21" s="78" t="s">
        <v>11</v>
      </c>
      <c r="B21" s="15"/>
      <c r="C21" s="28"/>
      <c r="D21" s="16"/>
      <c r="E21" s="15"/>
      <c r="F21" s="28"/>
      <c r="G21" s="16"/>
      <c r="H21" s="22"/>
      <c r="I21" s="23"/>
      <c r="J21" s="40"/>
      <c r="K21" s="79"/>
      <c r="L21" s="80"/>
      <c r="M21" s="81"/>
      <c r="N21" s="82" t="s">
        <v>140</v>
      </c>
      <c r="O21" s="83">
        <v>3</v>
      </c>
      <c r="P21" s="84" t="s">
        <v>135</v>
      </c>
      <c r="Q21" s="22"/>
      <c r="R21" s="23"/>
    </row>
    <row r="22" spans="1:18" ht="29" x14ac:dyDescent="0.35">
      <c r="A22" s="59" t="s">
        <v>14</v>
      </c>
      <c r="B22" s="19"/>
      <c r="C22" s="30"/>
      <c r="D22" s="20"/>
      <c r="E22" s="19"/>
      <c r="F22" s="30"/>
      <c r="G22" s="20"/>
      <c r="H22" s="22"/>
      <c r="I22" s="23"/>
      <c r="J22" s="40"/>
      <c r="K22" s="19"/>
      <c r="L22" s="30"/>
      <c r="M22" s="20"/>
      <c r="N22" s="19" t="s">
        <v>141</v>
      </c>
      <c r="O22" s="30">
        <v>3</v>
      </c>
      <c r="P22" s="20"/>
      <c r="Q22" s="22"/>
      <c r="R22" s="23"/>
    </row>
    <row r="23" spans="1:18" s="58" customFormat="1" ht="43.5" x14ac:dyDescent="0.35">
      <c r="A23" s="106"/>
      <c r="B23" s="91" t="s">
        <v>181</v>
      </c>
      <c r="C23" s="92">
        <v>0</v>
      </c>
      <c r="D23" s="93" t="s">
        <v>51</v>
      </c>
      <c r="E23" s="91"/>
      <c r="F23" s="92"/>
      <c r="G23" s="93"/>
      <c r="H23" s="94"/>
      <c r="I23" s="93"/>
      <c r="J23" s="95"/>
      <c r="K23" s="91"/>
      <c r="L23" s="92"/>
      <c r="M23" s="93"/>
      <c r="N23" s="91"/>
      <c r="O23" s="92"/>
      <c r="P23" s="93"/>
      <c r="Q23" s="94"/>
      <c r="R23" s="93"/>
    </row>
    <row r="24" spans="1:18" ht="30" customHeight="1" thickBot="1" x14ac:dyDescent="0.4">
      <c r="B24" s="36" t="s">
        <v>52</v>
      </c>
      <c r="C24" s="21">
        <f>SUM(C14:C22)</f>
        <v>22</v>
      </c>
      <c r="D24" s="21"/>
      <c r="E24" s="36" t="s">
        <v>52</v>
      </c>
      <c r="F24" s="21">
        <f>SUM(F14:F22)</f>
        <v>22</v>
      </c>
      <c r="G24" s="21"/>
      <c r="H24" s="37" t="s">
        <v>52</v>
      </c>
      <c r="I24" s="21">
        <f>SUM(I14:I22)</f>
        <v>0</v>
      </c>
      <c r="J24" s="31"/>
      <c r="K24" s="36" t="s">
        <v>52</v>
      </c>
      <c r="L24" s="21">
        <f>SUM(L14:L22)</f>
        <v>20</v>
      </c>
      <c r="M24" s="21"/>
      <c r="N24" s="36" t="s">
        <v>52</v>
      </c>
      <c r="O24" s="76">
        <f>SUM(O14:O22)</f>
        <v>20</v>
      </c>
      <c r="P24" s="21"/>
      <c r="Q24" s="37" t="s">
        <v>52</v>
      </c>
      <c r="R24" s="21">
        <f>SUM(R14:R22)</f>
        <v>0</v>
      </c>
    </row>
    <row r="25" spans="1:18" ht="20.149999999999999" customHeight="1" x14ac:dyDescent="0.35"/>
    <row r="26" spans="1:18" ht="20.149999999999999" customHeight="1" thickBot="1" x14ac:dyDescent="0.4"/>
    <row r="27" spans="1:18" ht="20.149999999999999" customHeight="1" thickBot="1" x14ac:dyDescent="0.5">
      <c r="B27" s="142" t="s">
        <v>53</v>
      </c>
      <c r="C27" s="143"/>
      <c r="D27" s="144"/>
      <c r="E27" s="144"/>
      <c r="F27" s="144"/>
      <c r="G27" s="144"/>
      <c r="H27" s="145"/>
      <c r="I27" s="146"/>
      <c r="J27" s="35"/>
      <c r="K27" s="129" t="s">
        <v>54</v>
      </c>
      <c r="L27" s="130"/>
      <c r="M27" s="130"/>
      <c r="N27" s="130"/>
      <c r="O27" s="130"/>
      <c r="P27" s="130"/>
      <c r="Q27" s="130"/>
      <c r="R27" s="131"/>
    </row>
    <row r="28" spans="1:18" ht="20.149999999999999" customHeight="1" x14ac:dyDescent="0.35">
      <c r="B28" s="132" t="s">
        <v>21</v>
      </c>
      <c r="C28" s="133"/>
      <c r="D28" s="134"/>
      <c r="E28" s="132" t="s">
        <v>22</v>
      </c>
      <c r="F28" s="133"/>
      <c r="G28" s="149"/>
      <c r="H28" s="135" t="s">
        <v>23</v>
      </c>
      <c r="I28" s="136"/>
      <c r="J28" s="38"/>
      <c r="K28" s="132" t="s">
        <v>21</v>
      </c>
      <c r="L28" s="133"/>
      <c r="M28" s="134"/>
      <c r="N28" s="132" t="s">
        <v>22</v>
      </c>
      <c r="O28" s="133"/>
      <c r="P28" s="134"/>
      <c r="Q28" s="135" t="s">
        <v>23</v>
      </c>
      <c r="R28" s="136"/>
    </row>
    <row r="29" spans="1:18" ht="20.149999999999999" customHeight="1" x14ac:dyDescent="0.35">
      <c r="B29" s="9" t="s">
        <v>24</v>
      </c>
      <c r="C29" s="25" t="s">
        <v>25</v>
      </c>
      <c r="D29" s="33" t="s">
        <v>26</v>
      </c>
      <c r="E29" s="9" t="s">
        <v>24</v>
      </c>
      <c r="F29" s="25" t="s">
        <v>25</v>
      </c>
      <c r="G29" s="51" t="s">
        <v>26</v>
      </c>
      <c r="H29" s="8" t="s">
        <v>24</v>
      </c>
      <c r="I29" s="10" t="s">
        <v>25</v>
      </c>
      <c r="J29" s="39"/>
      <c r="K29" s="9" t="s">
        <v>24</v>
      </c>
      <c r="L29" s="25" t="s">
        <v>25</v>
      </c>
      <c r="M29" s="33" t="s">
        <v>26</v>
      </c>
      <c r="N29" s="9" t="s">
        <v>24</v>
      </c>
      <c r="O29" s="25" t="s">
        <v>25</v>
      </c>
      <c r="P29" s="51" t="s">
        <v>26</v>
      </c>
      <c r="Q29" s="8" t="s">
        <v>24</v>
      </c>
      <c r="R29" s="10" t="s">
        <v>25</v>
      </c>
    </row>
    <row r="30" spans="1:18" ht="46.5" customHeight="1" x14ac:dyDescent="0.35">
      <c r="A30" s="111" t="s">
        <v>6</v>
      </c>
      <c r="B30" s="11"/>
      <c r="C30" s="26"/>
      <c r="D30" s="12"/>
      <c r="E30" s="11"/>
      <c r="F30" s="26"/>
      <c r="G30" s="12"/>
      <c r="H30" s="22"/>
      <c r="I30" s="23"/>
      <c r="J30" s="40"/>
      <c r="K30" s="70" t="s">
        <v>142</v>
      </c>
      <c r="L30" s="26">
        <v>4</v>
      </c>
      <c r="M30" s="12"/>
      <c r="N30" s="11" t="s">
        <v>142</v>
      </c>
      <c r="O30" s="26">
        <v>4</v>
      </c>
      <c r="P30" s="12"/>
      <c r="Q30" s="22"/>
      <c r="R30" s="23"/>
    </row>
    <row r="31" spans="1:18" ht="47.5" customHeight="1" x14ac:dyDescent="0.35">
      <c r="A31" s="47" t="s">
        <v>11</v>
      </c>
      <c r="B31" s="15" t="s">
        <v>143</v>
      </c>
      <c r="C31" s="28">
        <v>2</v>
      </c>
      <c r="D31" s="16" t="s">
        <v>144</v>
      </c>
      <c r="E31" s="15" t="s">
        <v>145</v>
      </c>
      <c r="F31" s="28">
        <v>10</v>
      </c>
      <c r="G31" s="16" t="s">
        <v>146</v>
      </c>
      <c r="H31" s="67"/>
      <c r="I31" s="68"/>
      <c r="J31" s="40"/>
      <c r="K31" s="15"/>
      <c r="L31" s="28"/>
      <c r="M31" s="16"/>
      <c r="N31" s="15"/>
      <c r="O31" s="28"/>
      <c r="P31" s="16"/>
      <c r="Q31" s="22"/>
      <c r="R31" s="23"/>
    </row>
    <row r="32" spans="1:18" ht="30" customHeight="1" x14ac:dyDescent="0.35">
      <c r="A32" s="147" t="s">
        <v>13</v>
      </c>
      <c r="B32" s="66" t="s">
        <v>147</v>
      </c>
      <c r="C32" s="29">
        <v>3</v>
      </c>
      <c r="D32" s="18"/>
      <c r="E32" s="66"/>
      <c r="F32" s="29"/>
      <c r="G32" s="18"/>
      <c r="H32" s="22"/>
      <c r="I32" s="23"/>
      <c r="J32" s="40"/>
      <c r="K32" s="66" t="s">
        <v>148</v>
      </c>
      <c r="L32" s="29">
        <v>3</v>
      </c>
      <c r="M32" s="18"/>
      <c r="N32" s="17" t="s">
        <v>149</v>
      </c>
      <c r="O32" s="29">
        <v>3</v>
      </c>
      <c r="P32" s="18"/>
      <c r="Q32" s="22"/>
      <c r="R32" s="23"/>
    </row>
    <row r="33" spans="1:18" ht="30" customHeight="1" x14ac:dyDescent="0.35">
      <c r="A33" s="148"/>
      <c r="B33" s="66" t="s">
        <v>150</v>
      </c>
      <c r="C33" s="29">
        <v>3</v>
      </c>
      <c r="D33" s="18"/>
      <c r="E33" s="66"/>
      <c r="F33" s="29"/>
      <c r="G33" s="18"/>
      <c r="H33" s="22"/>
      <c r="I33" s="23"/>
      <c r="J33" s="40"/>
      <c r="K33" s="66" t="s">
        <v>151</v>
      </c>
      <c r="L33" s="29">
        <v>3</v>
      </c>
      <c r="M33" s="18"/>
      <c r="N33" s="17" t="s">
        <v>152</v>
      </c>
      <c r="O33" s="29">
        <v>3</v>
      </c>
      <c r="P33" s="18"/>
      <c r="Q33" s="22"/>
      <c r="R33" s="23"/>
    </row>
    <row r="34" spans="1:18" ht="30" customHeight="1" x14ac:dyDescent="0.35">
      <c r="A34" s="109"/>
      <c r="B34" s="66"/>
      <c r="C34" s="29"/>
      <c r="D34" s="18"/>
      <c r="E34" s="66"/>
      <c r="F34" s="29"/>
      <c r="G34" s="18"/>
      <c r="H34" s="22"/>
      <c r="I34" s="23"/>
      <c r="J34" s="40"/>
      <c r="K34" s="66" t="s">
        <v>153</v>
      </c>
      <c r="L34" s="29">
        <v>4</v>
      </c>
      <c r="M34" s="18"/>
      <c r="N34" s="17" t="s">
        <v>154</v>
      </c>
      <c r="O34" s="29">
        <v>4</v>
      </c>
      <c r="P34" s="18"/>
      <c r="Q34" s="22"/>
      <c r="R34" s="23"/>
    </row>
    <row r="35" spans="1:18" ht="30" customHeight="1" x14ac:dyDescent="0.35">
      <c r="A35" s="109"/>
      <c r="B35" s="66"/>
      <c r="C35" s="29"/>
      <c r="D35" s="18"/>
      <c r="E35" s="66"/>
      <c r="F35" s="29"/>
      <c r="G35" s="18"/>
      <c r="H35" s="22"/>
      <c r="I35" s="23"/>
      <c r="J35" s="40"/>
      <c r="K35" s="66" t="s">
        <v>155</v>
      </c>
      <c r="L35" s="29">
        <v>4</v>
      </c>
      <c r="M35" s="18"/>
      <c r="N35" s="17"/>
      <c r="O35" s="29"/>
      <c r="P35" s="18"/>
      <c r="Q35" s="22"/>
      <c r="R35" s="23"/>
    </row>
    <row r="36" spans="1:18" ht="30" customHeight="1" x14ac:dyDescent="0.35">
      <c r="A36" s="59" t="s">
        <v>14</v>
      </c>
      <c r="B36" s="85" t="s">
        <v>63</v>
      </c>
      <c r="C36" s="30">
        <v>3</v>
      </c>
      <c r="D36" s="20"/>
      <c r="E36" s="19"/>
      <c r="F36" s="30"/>
      <c r="G36" s="20"/>
      <c r="H36" s="22"/>
      <c r="I36" s="23"/>
      <c r="J36" s="40"/>
      <c r="K36" s="19"/>
      <c r="L36" s="30"/>
      <c r="M36" s="20"/>
      <c r="N36" s="19"/>
      <c r="O36" s="30"/>
      <c r="P36" s="20"/>
      <c r="Q36" s="22"/>
      <c r="R36" s="23"/>
    </row>
    <row r="37" spans="1:18" ht="30" customHeight="1" x14ac:dyDescent="0.35">
      <c r="A37" s="96"/>
      <c r="B37" s="97" t="s">
        <v>67</v>
      </c>
      <c r="C37" s="87">
        <v>3</v>
      </c>
      <c r="D37" s="88"/>
      <c r="E37" s="86"/>
      <c r="F37" s="87"/>
      <c r="G37" s="88"/>
      <c r="H37" s="89"/>
      <c r="I37" s="90"/>
      <c r="J37" s="40"/>
      <c r="K37" s="86"/>
      <c r="L37" s="87"/>
      <c r="M37" s="88"/>
      <c r="N37" s="86"/>
      <c r="O37" s="87"/>
      <c r="P37" s="88"/>
      <c r="Q37" s="89"/>
      <c r="R37" s="90"/>
    </row>
    <row r="38" spans="1:18" ht="30" customHeight="1" x14ac:dyDescent="0.35">
      <c r="A38" s="96"/>
      <c r="B38" s="97" t="s">
        <v>64</v>
      </c>
      <c r="C38" s="87">
        <v>3</v>
      </c>
      <c r="D38" s="88"/>
      <c r="E38" s="86"/>
      <c r="F38" s="87"/>
      <c r="G38" s="88"/>
      <c r="H38" s="89"/>
      <c r="I38" s="90"/>
      <c r="J38" s="40"/>
      <c r="K38" s="86"/>
      <c r="L38" s="87"/>
      <c r="M38" s="88"/>
      <c r="N38" s="86"/>
      <c r="O38" s="87"/>
      <c r="P38" s="88"/>
      <c r="Q38" s="89"/>
      <c r="R38" s="90"/>
    </row>
    <row r="39" spans="1:18" ht="46.5" customHeight="1" thickBot="1" x14ac:dyDescent="0.4">
      <c r="B39" s="36" t="s">
        <v>52</v>
      </c>
      <c r="C39" s="77">
        <f>SUM(C30:C38)</f>
        <v>17</v>
      </c>
      <c r="D39" s="21"/>
      <c r="E39" s="36" t="s">
        <v>52</v>
      </c>
      <c r="F39" s="63">
        <f>SUM(F30:F36)</f>
        <v>10</v>
      </c>
      <c r="G39" s="21"/>
      <c r="H39" s="37" t="s">
        <v>52</v>
      </c>
      <c r="I39" s="21">
        <f>SUM(I30:I36)</f>
        <v>0</v>
      </c>
      <c r="J39" s="31"/>
      <c r="K39" s="36" t="s">
        <v>52</v>
      </c>
      <c r="L39" s="21">
        <f>SUM(L30:L36)</f>
        <v>18</v>
      </c>
      <c r="M39" s="21"/>
      <c r="N39" s="36" t="s">
        <v>52</v>
      </c>
      <c r="O39" s="21">
        <f>SUM(O30:O36)</f>
        <v>14</v>
      </c>
      <c r="P39" s="21"/>
      <c r="Q39" s="37" t="s">
        <v>52</v>
      </c>
      <c r="R39" s="21">
        <f>SUM(R30:R36)</f>
        <v>0</v>
      </c>
    </row>
  </sheetData>
  <mergeCells count="39">
    <mergeCell ref="A32:A33"/>
    <mergeCell ref="A14:A18"/>
    <mergeCell ref="A19:A20"/>
    <mergeCell ref="B27:I27"/>
    <mergeCell ref="K27:R27"/>
    <mergeCell ref="B28:D28"/>
    <mergeCell ref="E28:G28"/>
    <mergeCell ref="H28:I28"/>
    <mergeCell ref="K28:M28"/>
    <mergeCell ref="N28:P28"/>
    <mergeCell ref="Q28:R28"/>
    <mergeCell ref="C9:D9"/>
    <mergeCell ref="F9:G9"/>
    <mergeCell ref="B11:I11"/>
    <mergeCell ref="K11:R11"/>
    <mergeCell ref="B12:D12"/>
    <mergeCell ref="E12:G12"/>
    <mergeCell ref="H12:I12"/>
    <mergeCell ref="K12:M12"/>
    <mergeCell ref="N12:P12"/>
    <mergeCell ref="Q12:R12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7" orientation="landscape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501C4B-A14A-4C55-9498-9065C43EA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EAB03E-6B09-4CF2-AEB9-6501B8D6F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3E068-7E4F-4A3E-95C2-76D4AD5418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MATH PMAS (FYP with PA</vt:lpstr>
      <vt:lpstr>MATH STAT (PA)</vt:lpstr>
      <vt:lpstr>MATH AMAS (PI)</vt:lpstr>
      <vt:lpstr>BA (FYP with PA)</vt:lpstr>
      <vt:lpstr>BA (PA with MH)</vt:lpstr>
      <vt:lpstr>BA (PI)</vt:lpstr>
      <vt:lpstr>MAEO</vt:lpstr>
      <vt:lpstr>MACS</vt:lpstr>
    </vt:vector>
  </TitlesOfParts>
  <Manager/>
  <Company>NTU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(MATH 2020)</dc:title>
  <dc:subject/>
  <dc:creator>mikayapmx</dc:creator>
  <cp:keywords/>
  <dc:description/>
  <cp:lastModifiedBy>Yap Meixiang Mika</cp:lastModifiedBy>
  <cp:revision/>
  <dcterms:created xsi:type="dcterms:W3CDTF">2012-08-14T09:47:32Z</dcterms:created>
  <dcterms:modified xsi:type="dcterms:W3CDTF">2021-09-01T02:35:02Z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